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40" windowWidth="14880" windowHeight="11760" activeTab="0"/>
  </bookViews>
  <sheets>
    <sheet name="Sezione 1" sheetId="1" r:id="rId1"/>
    <sheet name="Foglio2" sheetId="2" r:id="rId2"/>
    <sheet name="Foglio3" sheetId="3" r:id="rId3"/>
  </sheets>
  <definedNames>
    <definedName name="_xlfn.COUNTIFS" hidden="1">#NAME?</definedName>
    <definedName name="_xlfn.SUMIFS" hidden="1">#NAME?</definedName>
    <definedName name="_xlnm.Print_Area" localSheetId="0">'Sezione 1'!$A$1:$R$125</definedName>
    <definedName name="_xlnm.Print_Titles" localSheetId="0">'Sezione 1'!$1:$8</definedName>
  </definedNames>
  <calcPr fullCalcOnLoad="1"/>
</workbook>
</file>

<file path=xl/sharedStrings.xml><?xml version="1.0" encoding="utf-8"?>
<sst xmlns="http://schemas.openxmlformats.org/spreadsheetml/2006/main" count="139" uniqueCount="83">
  <si>
    <t>[m]</t>
  </si>
  <si>
    <t>[n]</t>
  </si>
  <si>
    <t xml:space="preserve"> [%]</t>
  </si>
  <si>
    <t>B</t>
  </si>
  <si>
    <t>M</t>
  </si>
  <si>
    <t>A</t>
  </si>
  <si>
    <t>OP</t>
  </si>
  <si>
    <t>TLS</t>
  </si>
  <si>
    <t>mm/aaaa</t>
  </si>
  <si>
    <t>Data</t>
  </si>
  <si>
    <t>NOMINATIVO RESPONSABILE PROTEZIONE CATODICA</t>
  </si>
  <si>
    <t>TIMBRO E FIRMA</t>
  </si>
  <si>
    <r>
      <t>∆</t>
    </r>
    <r>
      <rPr>
        <sz val="9"/>
        <rFont val="Frutiger 45 Light"/>
        <family val="2"/>
      </rPr>
      <t>E</t>
    </r>
  </si>
  <si>
    <t>(Rif.to note allegate)</t>
  </si>
  <si>
    <t>a,b,c,d,e,f</t>
  </si>
  <si>
    <t>anno</t>
  </si>
  <si>
    <t>Lunghezza della rete in acciaio non protetta catodicamente</t>
  </si>
  <si>
    <t>Sì/No</t>
  </si>
  <si>
    <t>OP/TLS</t>
  </si>
  <si>
    <t>Denominazione impianto</t>
  </si>
  <si>
    <t>Ragione Sociale</t>
  </si>
  <si>
    <t>Codice Distributore</t>
  </si>
  <si>
    <t>Codice Impianto Distribuzione</t>
  </si>
  <si>
    <t>Anno di riferimento</t>
  </si>
  <si>
    <t>(1A) Lunghezza totale rete in acciaio</t>
  </si>
  <si>
    <t>(1B) Sistemi di protezione catodica</t>
  </si>
  <si>
    <t>(1C) Lunghezza della rete in acciaio, con estensione maggiore di 12 m, alla quale non è stata applicata la protezione catodica a corrente impressa o con anodi galvanici.</t>
  </si>
  <si>
    <t>(1F) Lunghezza totale tratti di condotta in acciaio ai quali non è stata applicata la protezione catodica in accordo alla UNI 9165.</t>
  </si>
  <si>
    <t>(1G) Rete aerea in acciaio alla quale non deve essere applicata la protezione catodica</t>
  </si>
  <si>
    <t>(1H) Percentuale di rete in acciaio efficacemente protetta, fatto salvo quanto prescritto dalla normativa vigente</t>
  </si>
  <si>
    <r>
      <rPr>
        <sz val="8"/>
        <rFont val="Frutiger 45 Light"/>
        <family val="0"/>
      </rPr>
      <t>(2B)</t>
    </r>
    <r>
      <rPr>
        <sz val="9"/>
        <rFont val="Frutiger 45 Light"/>
        <family val="2"/>
      </rPr>
      <t xml:space="preserve"> Livello variabilità campo elettrico</t>
    </r>
  </si>
  <si>
    <r>
      <rPr>
        <sz val="8"/>
        <rFont val="Frutiger 45 Light"/>
        <family val="0"/>
      </rPr>
      <t>(3B)</t>
    </r>
    <r>
      <rPr>
        <sz val="9"/>
        <rFont val="Frutiger 45 Light"/>
        <family val="2"/>
      </rPr>
      <t xml:space="preserve"> Livello variabilità campo elettrico</t>
    </r>
  </si>
  <si>
    <r>
      <rPr>
        <sz val="8"/>
        <rFont val="Frutiger 45 Light"/>
        <family val="0"/>
      </rPr>
      <t xml:space="preserve">(2C) </t>
    </r>
    <r>
      <rPr>
        <sz val="9"/>
        <rFont val="Frutiger 45 Light"/>
        <family val="2"/>
      </rPr>
      <t>Lunghezza rete protetta</t>
    </r>
  </si>
  <si>
    <r>
      <rPr>
        <sz val="8"/>
        <rFont val="Frutiger 45 Light"/>
        <family val="0"/>
      </rPr>
      <t>(2E)</t>
    </r>
    <r>
      <rPr>
        <sz val="9"/>
        <rFont val="Frutiger 45 Light"/>
        <family val="2"/>
      </rPr>
      <t xml:space="preserve"> Conformità del sistema protetto con anodi galvanici</t>
    </r>
  </si>
  <si>
    <r>
      <t>(</t>
    </r>
    <r>
      <rPr>
        <sz val="8"/>
        <rFont val="Frutiger 45 Light"/>
        <family val="0"/>
      </rPr>
      <t xml:space="preserve">2F) </t>
    </r>
    <r>
      <rPr>
        <sz val="9"/>
        <rFont val="Frutiger 45 Light"/>
        <family val="2"/>
      </rPr>
      <t>Ultimo anno con misure conformi</t>
    </r>
  </si>
  <si>
    <t>Da compilare sempre</t>
  </si>
  <si>
    <r>
      <rPr>
        <sz val="8"/>
        <rFont val="Frutiger 45 Light"/>
        <family val="0"/>
      </rPr>
      <t>(2G)</t>
    </r>
    <r>
      <rPr>
        <sz val="9"/>
        <rFont val="Frutiger 45 Light"/>
        <family val="2"/>
      </rPr>
      <t xml:space="preserve"> Indicazione anomalie</t>
    </r>
  </si>
  <si>
    <r>
      <rPr>
        <sz val="8"/>
        <rFont val="Frutiger 45 Light"/>
        <family val="0"/>
      </rPr>
      <t xml:space="preserve">(2H) </t>
    </r>
    <r>
      <rPr>
        <sz val="9"/>
        <rFont val="Frutiger 45 Light"/>
        <family val="2"/>
      </rPr>
      <t>Tempi esecuzione interventi correttivi</t>
    </r>
  </si>
  <si>
    <r>
      <rPr>
        <sz val="8"/>
        <rFont val="Frutiger 45 Light"/>
        <family val="0"/>
      </rPr>
      <t xml:space="preserve">(2I) </t>
    </r>
    <r>
      <rPr>
        <sz val="9"/>
        <rFont val="Frutiger 45 Light"/>
        <family val="2"/>
      </rPr>
      <t>Annotazione e commenti</t>
    </r>
  </si>
  <si>
    <r>
      <rPr>
        <sz val="8"/>
        <rFont val="Frutiger 45 Light"/>
        <family val="0"/>
      </rPr>
      <t xml:space="preserve">(3A) </t>
    </r>
    <r>
      <rPr>
        <sz val="9"/>
        <rFont val="Frutiger 45 Light"/>
        <family val="2"/>
      </rPr>
      <t>Codice sistema protezione catodica</t>
    </r>
  </si>
  <si>
    <r>
      <rPr>
        <sz val="8"/>
        <rFont val="Frutiger 45 Light"/>
        <family val="0"/>
      </rPr>
      <t xml:space="preserve">(3C) </t>
    </r>
    <r>
      <rPr>
        <sz val="9"/>
        <rFont val="Frutiger 45 Light"/>
        <family val="2"/>
      </rPr>
      <t>Lunghezza rete protetta</t>
    </r>
  </si>
  <si>
    <r>
      <rPr>
        <sz val="8"/>
        <rFont val="Frutiger 45 Light"/>
        <family val="0"/>
      </rPr>
      <t xml:space="preserve">(3E) </t>
    </r>
    <r>
      <rPr>
        <sz val="9"/>
        <rFont val="Frutiger 45 Light"/>
        <family val="2"/>
      </rPr>
      <t>Valore indicatore KT</t>
    </r>
  </si>
  <si>
    <r>
      <rPr>
        <sz val="8"/>
        <rFont val="Frutiger 45 Light"/>
        <family val="0"/>
      </rPr>
      <t xml:space="preserve">(3F) </t>
    </r>
    <r>
      <rPr>
        <sz val="9"/>
        <rFont val="Frutiger 45 Light"/>
        <family val="2"/>
      </rPr>
      <t>KT forzato</t>
    </r>
  </si>
  <si>
    <r>
      <rPr>
        <sz val="8"/>
        <rFont val="Frutiger 45 Light"/>
        <family val="0"/>
      </rPr>
      <t xml:space="preserve">(3H) </t>
    </r>
    <r>
      <rPr>
        <sz val="9"/>
        <rFont val="Frutiger 45 Light"/>
        <family val="2"/>
      </rPr>
      <t>Indicazione anomalie</t>
    </r>
  </si>
  <si>
    <r>
      <rPr>
        <sz val="8"/>
        <rFont val="Frutiger 45 Light"/>
        <family val="0"/>
      </rPr>
      <t xml:space="preserve">(3I) </t>
    </r>
    <r>
      <rPr>
        <sz val="9"/>
        <rFont val="Frutiger 45 Light"/>
        <family val="2"/>
      </rPr>
      <t>Tempi esecuzione interventi correttivi</t>
    </r>
  </si>
  <si>
    <r>
      <rPr>
        <sz val="8"/>
        <rFont val="Frutiger 45 Light"/>
        <family val="0"/>
      </rPr>
      <t xml:space="preserve">(3J) </t>
    </r>
    <r>
      <rPr>
        <sz val="9"/>
        <rFont val="Frutiger 45 Light"/>
        <family val="2"/>
      </rPr>
      <t>Annotazione e commenti</t>
    </r>
  </si>
  <si>
    <r>
      <rPr>
        <sz val="8"/>
        <rFont val="Frutiger 45 Light"/>
        <family val="0"/>
      </rPr>
      <t>(3G)</t>
    </r>
    <r>
      <rPr>
        <sz val="9"/>
        <rFont val="Frutiger 45 Light"/>
        <family val="2"/>
      </rPr>
      <t xml:space="preserve"> Ultimo anno con  KT </t>
    </r>
    <r>
      <rPr>
        <sz val="9"/>
        <rFont val="Calibri"/>
        <family val="2"/>
      </rPr>
      <t xml:space="preserve">≥ </t>
    </r>
    <r>
      <rPr>
        <sz val="9"/>
        <rFont val="Frutiger 45 Light"/>
        <family val="2"/>
      </rPr>
      <t>60 senza forzatura</t>
    </r>
  </si>
  <si>
    <t>(12.1.1) Sezione 1 - Dati e informazioni generali dell'impianto di distribuzione</t>
  </si>
  <si>
    <t>(12.1.2) Sezione 2 - Sistemi di protezione catodica protetti con anodi galvanici</t>
  </si>
  <si>
    <t>Da compilare solo per sistemi con misure non conformi nell'anno di riferimento</t>
  </si>
  <si>
    <t>N° sistemi per livello variabilità campo elettrico</t>
  </si>
  <si>
    <r>
      <rPr>
        <sz val="8"/>
        <rFont val="Frutiger 45 Light"/>
        <family val="0"/>
      </rPr>
      <t>(2A)</t>
    </r>
    <r>
      <rPr>
        <sz val="9"/>
        <rFont val="Frutiger 45 Light"/>
        <family val="2"/>
      </rPr>
      <t xml:space="preserve"> Codice univoco sistema protezione catodica</t>
    </r>
  </si>
  <si>
    <t>(12.1.3) Sezione 3 - Sistemi di protezione catodica protetti a corrente impressa</t>
  </si>
  <si>
    <t>Da compilare solo per sistemi con KT &lt; 60 o KT forzato</t>
  </si>
  <si>
    <t>N° sistemi per variabilità campo elettrico</t>
  </si>
  <si>
    <t>N° sistemi di protezione con                  KT ≥ 60</t>
  </si>
  <si>
    <t>N° sistemi di protezione con KT forzato = 60</t>
  </si>
  <si>
    <t>N° sistemi di protezione con           KT &lt; 60</t>
  </si>
  <si>
    <r>
      <rPr>
        <sz val="8"/>
        <rFont val="Frutiger 45 Light"/>
        <family val="0"/>
      </rPr>
      <t xml:space="preserve">(3K) </t>
    </r>
    <r>
      <rPr>
        <sz val="10"/>
        <rFont val="Frutiger 45 Light"/>
        <family val="2"/>
      </rPr>
      <t>TOTALE SISTEMI A CORRENTE IMPRESSA</t>
    </r>
  </si>
  <si>
    <t>(2J) TOTALE SISTEMI PROTETTI CON ANODI</t>
  </si>
  <si>
    <t>N° totale sistemi</t>
  </si>
  <si>
    <t xml:space="preserve">N° sistemi per tipologia di gestiorne </t>
  </si>
  <si>
    <r>
      <rPr>
        <sz val="8"/>
        <rFont val="Frutiger 45 Light"/>
        <family val="0"/>
      </rPr>
      <t xml:space="preserve">(3L) </t>
    </r>
    <r>
      <rPr>
        <sz val="10"/>
        <rFont val="Frutiger 45 Light"/>
        <family val="2"/>
      </rPr>
      <t>SUDDIVISIONE SISTEMI A CORRENTE IMPRESSA per K</t>
    </r>
    <r>
      <rPr>
        <sz val="10"/>
        <rFont val="Frutiger 45 Light"/>
        <family val="0"/>
      </rPr>
      <t xml:space="preserve">T </t>
    </r>
    <r>
      <rPr>
        <sz val="10"/>
        <rFont val="Calibri"/>
        <family val="2"/>
      </rPr>
      <t xml:space="preserve">≥ </t>
    </r>
    <r>
      <rPr>
        <sz val="10"/>
        <rFont val="Frutiger 45 Light"/>
        <family val="0"/>
      </rPr>
      <t>60; KT Forzato = 60; KT &lt; 60</t>
    </r>
  </si>
  <si>
    <r>
      <rPr>
        <sz val="8"/>
        <rFont val="Frutiger 45 Light"/>
        <family val="0"/>
      </rPr>
      <t>(2D)</t>
    </r>
    <r>
      <rPr>
        <sz val="9"/>
        <rFont val="Frutiger 45 Light"/>
        <family val="2"/>
      </rPr>
      <t xml:space="preserve"> Gestione sistema </t>
    </r>
  </si>
  <si>
    <r>
      <rPr>
        <sz val="8"/>
        <rFont val="Frutiger 45 Light"/>
        <family val="0"/>
      </rPr>
      <t xml:space="preserve">(3D) </t>
    </r>
    <r>
      <rPr>
        <sz val="9"/>
        <rFont val="Frutiger 45 Light"/>
        <family val="2"/>
      </rPr>
      <t xml:space="preserve">Gestione sistema </t>
    </r>
  </si>
  <si>
    <t>AP/MP</t>
  </si>
  <si>
    <t>BP</t>
  </si>
  <si>
    <t>Totale rete</t>
  </si>
  <si>
    <t>TOT</t>
  </si>
  <si>
    <t>Lunghezza rete protetta con anodi galvanici  [m]</t>
  </si>
  <si>
    <t>Lunghezza rete protetta a corrente impressa                             [m]</t>
  </si>
  <si>
    <t>Lunghezza rete con KT ≥ 60                                              [m]</t>
  </si>
  <si>
    <t>Lunghezza rete con KT forzato = 60                                 [m]</t>
  </si>
  <si>
    <t>Totale lunghezza rete in acciaio dell'impiato in metri</t>
  </si>
  <si>
    <t>RAPPORTO ANNUALE DELLO STATO ELETTRICO                                                                                                                                   DELL'IMPIANTO DI DISTRIBUZIONE</t>
  </si>
  <si>
    <t>Lunghezza rete con KT &lt; 60                                                     [m]</t>
  </si>
  <si>
    <t xml:space="preserve"> </t>
  </si>
  <si>
    <t>(2K) SUDDIVISIONE SISTEMI A CON ANODI CONFORMI E NON CONFORMI</t>
  </si>
  <si>
    <t>Lunghezza rete con sistemi conformi  [m]</t>
  </si>
  <si>
    <t>Lunghezza rete con sistemi NON conformi                               [m]</t>
  </si>
  <si>
    <r>
      <t>(1E) Lunghezza della rete in acciaio dei sistemi protetti con anodi, con valutazione di protezione catodica non conforme nell'anno di riferimento</t>
    </r>
    <r>
      <rPr>
        <sz val="10"/>
        <rFont val="Frutiger 45 Light"/>
        <family val="0"/>
      </rPr>
      <t xml:space="preserve"> e in quello precedente.</t>
    </r>
  </si>
  <si>
    <r>
      <t>(1D) Lunghezza della rete in acciaio dei sistemi di protezione catodica dove l'indicatore KT ha espresso valori minori di 60 nell'anno di riferimento</t>
    </r>
    <r>
      <rPr>
        <sz val="10"/>
        <rFont val="Frutiger 45 Light"/>
        <family val="0"/>
      </rPr>
      <t xml:space="preserve"> e in quello precedente.</t>
    </r>
  </si>
  <si>
    <t>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</si>
</sst>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"/>
    <numFmt numFmtId="170" formatCode="#,##0.0"/>
    <numFmt numFmtId="171" formatCode="_-* #,##0.0_-;\-* #,##0.0_-;_-* &quot;-&quot;??_-;_-@_-"/>
    <numFmt numFmtId="172" formatCode="_-* #,##0_-;\-* #,##0_-;_-* &quot;-&quot;??_-;_-@_-"/>
    <numFmt numFmtId="173" formatCode="[$-410]mmm\-yy;@"/>
    <numFmt numFmtId="174" formatCode="d/m/yyyy;@"/>
    <numFmt numFmtId="175" formatCode="[$-410]mmmmm\-yy;@"/>
    <numFmt numFmtId="176" formatCode="_-* #,##0.000_-;\-* #,##0.000_-;_-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Frutiger 45 Light"/>
      <family val="2"/>
    </font>
    <font>
      <sz val="10"/>
      <name val="Frutiger 45 Light"/>
      <family val="2"/>
    </font>
    <font>
      <u val="single"/>
      <sz val="10"/>
      <name val="Frutiger 45 Light"/>
      <family val="2"/>
    </font>
    <font>
      <b/>
      <sz val="12"/>
      <name val="Frutiger 45 Light"/>
      <family val="2"/>
    </font>
    <font>
      <b/>
      <u val="single"/>
      <sz val="10"/>
      <name val="Frutiger 45 Light"/>
      <family val="2"/>
    </font>
    <font>
      <sz val="9"/>
      <name val="Frutiger 45 Light"/>
      <family val="2"/>
    </font>
    <font>
      <sz val="9"/>
      <name val="Arial"/>
      <family val="2"/>
    </font>
    <font>
      <sz val="10"/>
      <name val="Calibri"/>
      <family val="2"/>
    </font>
    <font>
      <sz val="8"/>
      <name val="Frutiger 45 Light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Frutiger 45 Light"/>
      <family val="2"/>
    </font>
    <font>
      <sz val="9"/>
      <color indexed="10"/>
      <name val="Frutiger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Frutiger 45 Light"/>
      <family val="2"/>
    </font>
    <font>
      <sz val="9"/>
      <color rgb="FFFF0000"/>
      <name val="Frutiger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1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/>
      <protection/>
    </xf>
    <xf numFmtId="172" fontId="3" fillId="35" borderId="21" xfId="45" applyNumberFormat="1" applyFont="1" applyFill="1" applyBorder="1" applyAlignment="1" applyProtection="1">
      <alignment horizontal="center" vertical="center"/>
      <protection locked="0"/>
    </xf>
    <xf numFmtId="172" fontId="3" fillId="35" borderId="22" xfId="45" applyNumberFormat="1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172" fontId="3" fillId="35" borderId="25" xfId="45" applyNumberFormat="1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172" fontId="3" fillId="35" borderId="21" xfId="45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/>
    </xf>
    <xf numFmtId="172" fontId="3" fillId="34" borderId="21" xfId="0" applyNumberFormat="1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1" fontId="3" fillId="35" borderId="21" xfId="0" applyNumberFormat="1" applyFont="1" applyFill="1" applyBorder="1" applyAlignment="1" applyProtection="1">
      <alignment vertical="center"/>
      <protection locked="0"/>
    </xf>
    <xf numFmtId="1" fontId="3" fillId="35" borderId="25" xfId="0" applyNumberFormat="1" applyFont="1" applyFill="1" applyBorder="1" applyAlignment="1" applyProtection="1">
      <alignment vertical="center"/>
      <protection locked="0"/>
    </xf>
    <xf numFmtId="172" fontId="3" fillId="35" borderId="25" xfId="45" applyNumberFormat="1" applyFont="1" applyFill="1" applyBorder="1" applyAlignment="1" applyProtection="1">
      <alignment vertical="center"/>
      <protection locked="0"/>
    </xf>
    <xf numFmtId="172" fontId="3" fillId="35" borderId="22" xfId="45" applyNumberFormat="1" applyFont="1" applyFill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172" fontId="3" fillId="34" borderId="0" xfId="45" applyNumberFormat="1" applyFont="1" applyFill="1" applyBorder="1" applyAlignment="1" applyProtection="1">
      <alignment horizontal="center" vertical="center"/>
      <protection locked="0"/>
    </xf>
    <xf numFmtId="172" fontId="3" fillId="34" borderId="22" xfId="0" applyNumberFormat="1" applyFont="1" applyFill="1" applyBorder="1" applyAlignment="1" applyProtection="1">
      <alignment vertical="center"/>
      <protection/>
    </xf>
    <xf numFmtId="0" fontId="7" fillId="34" borderId="26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/>
      <protection/>
    </xf>
    <xf numFmtId="1" fontId="3" fillId="34" borderId="35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172" fontId="3" fillId="34" borderId="22" xfId="45" applyNumberFormat="1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1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1" fontId="3" fillId="35" borderId="22" xfId="0" applyNumberFormat="1" applyFont="1" applyFill="1" applyBorder="1" applyAlignment="1" applyProtection="1">
      <alignment horizontal="center" vertical="center"/>
      <protection locked="0"/>
    </xf>
    <xf numFmtId="1" fontId="3" fillId="35" borderId="25" xfId="0" applyNumberFormat="1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vertical="center"/>
      <protection locked="0"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172" fontId="3" fillId="34" borderId="35" xfId="45" applyNumberFormat="1" applyFont="1" applyFill="1" applyBorder="1" applyAlignment="1" applyProtection="1">
      <alignment vertical="center"/>
      <protection/>
    </xf>
    <xf numFmtId="0" fontId="3" fillId="35" borderId="36" xfId="0" applyFont="1" applyFill="1" applyBorder="1" applyAlignment="1" applyProtection="1">
      <alignment horizontal="center" vertical="center"/>
      <protection locked="0"/>
    </xf>
    <xf numFmtId="0" fontId="3" fillId="35" borderId="37" xfId="0" applyFont="1" applyFill="1" applyBorder="1" applyAlignment="1" applyProtection="1">
      <alignment horizontal="center" vertical="center"/>
      <protection locked="0"/>
    </xf>
    <xf numFmtId="0" fontId="3" fillId="35" borderId="38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5" borderId="39" xfId="0" applyFont="1" applyFill="1" applyBorder="1" applyAlignment="1" applyProtection="1">
      <alignment vertical="center"/>
      <protection locked="0"/>
    </xf>
    <xf numFmtId="0" fontId="3" fillId="35" borderId="40" xfId="0" applyFont="1" applyFill="1" applyBorder="1" applyAlignment="1" applyProtection="1">
      <alignment vertical="center"/>
      <protection locked="0"/>
    </xf>
    <xf numFmtId="0" fontId="3" fillId="35" borderId="35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172" fontId="3" fillId="34" borderId="21" xfId="45" applyNumberFormat="1" applyFont="1" applyFill="1" applyBorder="1" applyAlignment="1" applyProtection="1">
      <alignment vertical="center"/>
      <protection locked="0"/>
    </xf>
    <xf numFmtId="0" fontId="52" fillId="34" borderId="0" xfId="0" applyFont="1" applyFill="1" applyBorder="1" applyAlignment="1" applyProtection="1">
      <alignment vertical="center"/>
      <protection/>
    </xf>
    <xf numFmtId="0" fontId="53" fillId="34" borderId="41" xfId="0" applyFont="1" applyFill="1" applyBorder="1" applyAlignment="1" applyProtection="1">
      <alignment horizontal="center"/>
      <protection/>
    </xf>
    <xf numFmtId="0" fontId="53" fillId="34" borderId="29" xfId="0" applyFont="1" applyFill="1" applyBorder="1" applyAlignment="1" applyProtection="1">
      <alignment horizontal="center"/>
      <protection/>
    </xf>
    <xf numFmtId="172" fontId="52" fillId="34" borderId="22" xfId="45" applyNumberFormat="1" applyFont="1" applyFill="1" applyBorder="1" applyAlignment="1" applyProtection="1">
      <alignment vertical="center"/>
      <protection/>
    </xf>
    <xf numFmtId="0" fontId="52" fillId="34" borderId="15" xfId="0" applyFont="1" applyFill="1" applyBorder="1" applyAlignment="1" applyProtection="1">
      <alignment vertical="center"/>
      <protection/>
    </xf>
    <xf numFmtId="0" fontId="52" fillId="34" borderId="22" xfId="0" applyFont="1" applyFill="1" applyBorder="1" applyAlignment="1" applyProtection="1">
      <alignment vertical="center"/>
      <protection/>
    </xf>
    <xf numFmtId="172" fontId="3" fillId="34" borderId="21" xfId="45" applyNumberFormat="1" applyFont="1" applyFill="1" applyBorder="1" applyAlignment="1" applyProtection="1">
      <alignment vertical="center"/>
      <protection/>
    </xf>
    <xf numFmtId="0" fontId="52" fillId="34" borderId="28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/>
      <protection/>
    </xf>
    <xf numFmtId="0" fontId="53" fillId="34" borderId="30" xfId="0" applyFont="1" applyFill="1" applyBorder="1" applyAlignment="1" applyProtection="1">
      <alignment horizontal="center"/>
      <protection/>
    </xf>
    <xf numFmtId="0" fontId="53" fillId="34" borderId="0" xfId="0" applyFont="1" applyFill="1" applyBorder="1" applyAlignment="1" applyProtection="1">
      <alignment horizontal="center"/>
      <protection/>
    </xf>
    <xf numFmtId="172" fontId="52" fillId="34" borderId="0" xfId="45" applyNumberFormat="1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vertical="center" wrapText="1"/>
      <protection/>
    </xf>
    <xf numFmtId="0" fontId="53" fillId="34" borderId="0" xfId="0" applyFont="1" applyFill="1" applyBorder="1" applyAlignment="1" applyProtection="1">
      <alignment vertical="center"/>
      <protection/>
    </xf>
    <xf numFmtId="172" fontId="53" fillId="34" borderId="0" xfId="45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72" fontId="52" fillId="33" borderId="21" xfId="0" applyNumberFormat="1" applyFont="1" applyFill="1" applyBorder="1" applyAlignment="1" applyProtection="1">
      <alignment/>
      <protection/>
    </xf>
    <xf numFmtId="0" fontId="3" fillId="35" borderId="42" xfId="0" applyFont="1" applyFill="1" applyBorder="1" applyAlignment="1" applyProtection="1">
      <alignment horizontal="center" vertical="center"/>
      <protection locked="0"/>
    </xf>
    <xf numFmtId="0" fontId="3" fillId="35" borderId="43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7" fillId="34" borderId="44" xfId="0" applyFont="1" applyFill="1" applyBorder="1" applyAlignment="1" applyProtection="1">
      <alignment horizontal="center" vertical="center" wrapText="1"/>
      <protection/>
    </xf>
    <xf numFmtId="0" fontId="7" fillId="34" borderId="45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0" fontId="7" fillId="34" borderId="47" xfId="0" applyFont="1" applyFill="1" applyBorder="1" applyAlignment="1" applyProtection="1">
      <alignment horizontal="center" vertical="center" wrapText="1"/>
      <protection/>
    </xf>
    <xf numFmtId="0" fontId="7" fillId="34" borderId="48" xfId="0" applyFont="1" applyFill="1" applyBorder="1" applyAlignment="1" applyProtection="1">
      <alignment horizontal="center" vertical="center" wrapText="1"/>
      <protection/>
    </xf>
    <xf numFmtId="1" fontId="3" fillId="35" borderId="49" xfId="0" applyNumberFormat="1" applyFont="1" applyFill="1" applyBorder="1" applyAlignment="1" applyProtection="1">
      <alignment horizontal="center" vertical="center"/>
      <protection locked="0"/>
    </xf>
    <xf numFmtId="1" fontId="3" fillId="35" borderId="50" xfId="0" applyNumberFormat="1" applyFont="1" applyFill="1" applyBorder="1" applyAlignment="1" applyProtection="1">
      <alignment horizontal="center" vertical="center"/>
      <protection locked="0"/>
    </xf>
    <xf numFmtId="1" fontId="3" fillId="35" borderId="42" xfId="0" applyNumberFormat="1" applyFont="1" applyFill="1" applyBorder="1" applyAlignment="1" applyProtection="1">
      <alignment horizontal="center" vertical="center"/>
      <protection locked="0"/>
    </xf>
    <xf numFmtId="1" fontId="3" fillId="35" borderId="43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0" fontId="7" fillId="34" borderId="52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8" fillId="34" borderId="47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53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wrapText="1"/>
      <protection/>
    </xf>
    <xf numFmtId="0" fontId="7" fillId="34" borderId="46" xfId="0" applyFont="1" applyFill="1" applyBorder="1" applyAlignment="1" applyProtection="1">
      <alignment horizontal="center" wrapText="1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0" fontId="7" fillId="34" borderId="48" xfId="0" applyFont="1" applyFill="1" applyBorder="1" applyAlignment="1" applyProtection="1">
      <alignment horizontal="center" wrapText="1"/>
      <protection/>
    </xf>
    <xf numFmtId="0" fontId="2" fillId="34" borderId="54" xfId="0" applyFont="1" applyFill="1" applyBorder="1" applyAlignment="1" applyProtection="1">
      <alignment horizontal="center" wrapText="1"/>
      <protection/>
    </xf>
    <xf numFmtId="0" fontId="2" fillId="34" borderId="55" xfId="0" applyFont="1" applyFill="1" applyBorder="1" applyAlignment="1" applyProtection="1">
      <alignment horizontal="center" wrapText="1"/>
      <protection/>
    </xf>
    <xf numFmtId="0" fontId="2" fillId="34" borderId="56" xfId="0" applyFont="1" applyFill="1" applyBorder="1" applyAlignment="1" applyProtection="1">
      <alignment horizontal="center" wrapText="1"/>
      <protection/>
    </xf>
    <xf numFmtId="172" fontId="3" fillId="35" borderId="42" xfId="45" applyNumberFormat="1" applyFont="1" applyFill="1" applyBorder="1" applyAlignment="1" applyProtection="1">
      <alignment vertical="center"/>
      <protection/>
    </xf>
    <xf numFmtId="172" fontId="3" fillId="35" borderId="57" xfId="45" applyNumberFormat="1" applyFont="1" applyFill="1" applyBorder="1" applyAlignment="1" applyProtection="1">
      <alignment vertical="center"/>
      <protection/>
    </xf>
    <xf numFmtId="172" fontId="3" fillId="35" borderId="40" xfId="45" applyNumberFormat="1" applyFont="1" applyFill="1" applyBorder="1" applyAlignment="1" applyProtection="1">
      <alignment vertical="center"/>
      <protection/>
    </xf>
    <xf numFmtId="0" fontId="3" fillId="34" borderId="5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59" xfId="0" applyFont="1" applyFill="1" applyBorder="1" applyAlignment="1" applyProtection="1">
      <alignment horizontal="left" vertical="center" wrapText="1"/>
      <protection/>
    </xf>
    <xf numFmtId="0" fontId="3" fillId="34" borderId="60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34" xfId="0" applyFont="1" applyFill="1" applyBorder="1" applyAlignment="1" applyProtection="1">
      <alignment horizontal="left" vertical="center" wrapText="1"/>
      <protection/>
    </xf>
    <xf numFmtId="0" fontId="7" fillId="34" borderId="41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2" fillId="34" borderId="54" xfId="0" applyFont="1" applyFill="1" applyBorder="1" applyAlignment="1" applyProtection="1">
      <alignment horizontal="center" vertical="center"/>
      <protection/>
    </xf>
    <xf numFmtId="0" fontId="2" fillId="34" borderId="55" xfId="0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172" fontId="3" fillId="35" borderId="42" xfId="45" applyNumberFormat="1" applyFont="1" applyFill="1" applyBorder="1" applyAlignment="1" applyProtection="1">
      <alignment vertical="center"/>
      <protection locked="0"/>
    </xf>
    <xf numFmtId="172" fontId="3" fillId="35" borderId="57" xfId="45" applyNumberFormat="1" applyFont="1" applyFill="1" applyBorder="1" applyAlignment="1" applyProtection="1">
      <alignment vertical="center"/>
      <protection locked="0"/>
    </xf>
    <xf numFmtId="172" fontId="3" fillId="35" borderId="40" xfId="45" applyNumberFormat="1" applyFont="1" applyFill="1" applyBorder="1" applyAlignment="1" applyProtection="1">
      <alignment vertical="center"/>
      <protection locked="0"/>
    </xf>
    <xf numFmtId="49" fontId="3" fillId="35" borderId="42" xfId="0" applyNumberFormat="1" applyFont="1" applyFill="1" applyBorder="1" applyAlignment="1" applyProtection="1">
      <alignment horizontal="center" vertical="center"/>
      <protection locked="0"/>
    </xf>
    <xf numFmtId="49" fontId="3" fillId="35" borderId="57" xfId="0" applyNumberFormat="1" applyFont="1" applyFill="1" applyBorder="1" applyAlignment="1" applyProtection="1">
      <alignment horizontal="center" vertical="center"/>
      <protection locked="0"/>
    </xf>
    <xf numFmtId="49" fontId="3" fillId="35" borderId="40" xfId="0" applyNumberFormat="1" applyFont="1" applyFill="1" applyBorder="1" applyAlignment="1" applyProtection="1">
      <alignment horizontal="center" vertical="center"/>
      <protection locked="0"/>
    </xf>
    <xf numFmtId="1" fontId="3" fillId="35" borderId="21" xfId="0" applyNumberFormat="1" applyFont="1" applyFill="1" applyBorder="1" applyAlignment="1" applyProtection="1">
      <alignment horizontal="center" vertical="center"/>
      <protection locked="0"/>
    </xf>
    <xf numFmtId="1" fontId="3" fillId="35" borderId="37" xfId="0" applyNumberFormat="1" applyFont="1" applyFill="1" applyBorder="1" applyAlignment="1" applyProtection="1">
      <alignment horizontal="center" vertical="center"/>
      <protection locked="0"/>
    </xf>
    <xf numFmtId="0" fontId="7" fillId="34" borderId="41" xfId="0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vertical="center"/>
      <protection/>
    </xf>
    <xf numFmtId="172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vertical="center" wrapText="1"/>
      <protection/>
    </xf>
    <xf numFmtId="0" fontId="3" fillId="34" borderId="57" xfId="0" applyFont="1" applyFill="1" applyBorder="1" applyAlignment="1" applyProtection="1">
      <alignment vertical="center" wrapText="1"/>
      <protection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3" fillId="34" borderId="61" xfId="0" applyFont="1" applyFill="1" applyBorder="1" applyAlignment="1" applyProtection="1">
      <alignment horizontal="center"/>
      <protection/>
    </xf>
    <xf numFmtId="0" fontId="3" fillId="34" borderId="62" xfId="0" applyFont="1" applyFill="1" applyBorder="1" applyAlignment="1" applyProtection="1">
      <alignment horizontal="center"/>
      <protection/>
    </xf>
    <xf numFmtId="0" fontId="3" fillId="34" borderId="50" xfId="0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left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5" borderId="64" xfId="0" applyFont="1" applyFill="1" applyBorder="1" applyAlignment="1" applyProtection="1">
      <alignment horizontal="center" vertical="center"/>
      <protection locked="0"/>
    </xf>
    <xf numFmtId="0" fontId="3" fillId="35" borderId="65" xfId="0" applyFont="1" applyFill="1" applyBorder="1" applyAlignment="1" applyProtection="1">
      <alignment horizontal="center" vertical="center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54" xfId="0" applyFont="1" applyFill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172" fontId="3" fillId="34" borderId="22" xfId="45" applyNumberFormat="1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172" fontId="7" fillId="34" borderId="22" xfId="45" applyNumberFormat="1" applyFont="1" applyFill="1" applyBorder="1" applyAlignment="1" applyProtection="1">
      <alignment horizontal="center" vertical="center"/>
      <protection/>
    </xf>
    <xf numFmtId="172" fontId="3" fillId="34" borderId="38" xfId="45" applyNumberFormat="1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3" fillId="34" borderId="67" xfId="0" applyFont="1" applyFill="1" applyBorder="1" applyAlignment="1" applyProtection="1">
      <alignment horizontal="center"/>
      <protection/>
    </xf>
    <xf numFmtId="0" fontId="3" fillId="34" borderId="51" xfId="0" applyFont="1" applyFill="1" applyBorder="1" applyAlignment="1" applyProtection="1">
      <alignment horizontal="center"/>
      <protection/>
    </xf>
    <xf numFmtId="0" fontId="3" fillId="34" borderId="45" xfId="0" applyFont="1" applyFill="1" applyBorder="1" applyAlignment="1" applyProtection="1">
      <alignment horizontal="center"/>
      <protection/>
    </xf>
    <xf numFmtId="49" fontId="3" fillId="35" borderId="49" xfId="0" applyNumberFormat="1" applyFont="1" applyFill="1" applyBorder="1" applyAlignment="1" applyProtection="1">
      <alignment horizontal="center" vertical="center"/>
      <protection locked="0"/>
    </xf>
    <xf numFmtId="49" fontId="3" fillId="35" borderId="62" xfId="0" applyNumberFormat="1" applyFont="1" applyFill="1" applyBorder="1" applyAlignment="1" applyProtection="1">
      <alignment horizontal="center" vertical="center"/>
      <protection locked="0"/>
    </xf>
    <xf numFmtId="49" fontId="3" fillId="35" borderId="39" xfId="0" applyNumberFormat="1" applyFont="1" applyFill="1" applyBorder="1" applyAlignment="1" applyProtection="1">
      <alignment horizontal="center" vertical="center"/>
      <protection locked="0"/>
    </xf>
    <xf numFmtId="49" fontId="3" fillId="35" borderId="64" xfId="0" applyNumberFormat="1" applyFont="1" applyFill="1" applyBorder="1" applyAlignment="1" applyProtection="1">
      <alignment horizontal="center" vertical="center"/>
      <protection locked="0"/>
    </xf>
    <xf numFmtId="49" fontId="3" fillId="35" borderId="68" xfId="0" applyNumberFormat="1" applyFont="1" applyFill="1" applyBorder="1" applyAlignment="1" applyProtection="1">
      <alignment horizontal="center" vertical="center"/>
      <protection locked="0"/>
    </xf>
    <xf numFmtId="49" fontId="3" fillId="35" borderId="35" xfId="0" applyNumberFormat="1" applyFont="1" applyFill="1" applyBorder="1" applyAlignment="1" applyProtection="1">
      <alignment horizontal="center" vertical="center"/>
      <protection locked="0"/>
    </xf>
    <xf numFmtId="172" fontId="3" fillId="34" borderId="64" xfId="45" applyNumberFormat="1" applyFont="1" applyFill="1" applyBorder="1" applyAlignment="1" applyProtection="1">
      <alignment horizontal="center" vertical="center"/>
      <protection/>
    </xf>
    <xf numFmtId="172" fontId="3" fillId="34" borderId="35" xfId="45" applyNumberFormat="1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5" fillId="34" borderId="54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 wrapText="1"/>
      <protection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1" fontId="3" fillId="35" borderId="25" xfId="0" applyNumberFormat="1" applyFont="1" applyFill="1" applyBorder="1" applyAlignment="1" applyProtection="1">
      <alignment horizontal="center" vertical="center"/>
      <protection locked="0"/>
    </xf>
    <xf numFmtId="1" fontId="3" fillId="35" borderId="36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2" fillId="34" borderId="69" xfId="0" applyFont="1" applyFill="1" applyBorder="1" applyAlignment="1" applyProtection="1">
      <alignment horizontal="center" vertical="center"/>
      <protection/>
    </xf>
    <xf numFmtId="0" fontId="2" fillId="34" borderId="70" xfId="0" applyFont="1" applyFill="1" applyBorder="1" applyAlignment="1" applyProtection="1">
      <alignment horizontal="center" vertical="center"/>
      <protection/>
    </xf>
    <xf numFmtId="0" fontId="2" fillId="34" borderId="71" xfId="0" applyFont="1" applyFill="1" applyBorder="1" applyAlignment="1" applyProtection="1">
      <alignment horizontal="center" vertical="center"/>
      <protection/>
    </xf>
    <xf numFmtId="14" fontId="3" fillId="35" borderId="11" xfId="0" applyNumberFormat="1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/>
      <protection/>
    </xf>
    <xf numFmtId="0" fontId="3" fillId="34" borderId="42" xfId="0" applyFont="1" applyFill="1" applyBorder="1" applyAlignment="1" applyProtection="1">
      <alignment horizontal="left" vertical="center"/>
      <protection/>
    </xf>
    <xf numFmtId="0" fontId="3" fillId="34" borderId="57" xfId="0" applyFont="1" applyFill="1" applyBorder="1" applyAlignment="1" applyProtection="1">
      <alignment horizontal="left" vertical="center"/>
      <protection/>
    </xf>
    <xf numFmtId="0" fontId="3" fillId="34" borderId="40" xfId="0" applyFont="1" applyFill="1" applyBorder="1" applyAlignment="1" applyProtection="1">
      <alignment horizontal="left" vertical="center"/>
      <protection/>
    </xf>
    <xf numFmtId="1" fontId="3" fillId="35" borderId="22" xfId="0" applyNumberFormat="1" applyFont="1" applyFill="1" applyBorder="1" applyAlignment="1" applyProtection="1">
      <alignment horizontal="center" vertical="center"/>
      <protection locked="0"/>
    </xf>
    <xf numFmtId="1" fontId="3" fillId="35" borderId="38" xfId="0" applyNumberFormat="1" applyFont="1" applyFill="1" applyBorder="1" applyAlignment="1" applyProtection="1">
      <alignment horizontal="center" vertical="center"/>
      <protection locked="0"/>
    </xf>
    <xf numFmtId="0" fontId="5" fillId="34" borderId="54" xfId="0" applyFont="1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1" fontId="3" fillId="34" borderId="42" xfId="0" applyNumberFormat="1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34" borderId="46" xfId="0" applyFont="1" applyFill="1" applyBorder="1" applyAlignment="1" applyProtection="1">
      <alignment horizontal="center" vertical="center"/>
      <protection/>
    </xf>
    <xf numFmtId="0" fontId="53" fillId="34" borderId="60" xfId="0" applyFont="1" applyFill="1" applyBorder="1" applyAlignment="1" applyProtection="1">
      <alignment horizontal="center" vertical="center"/>
      <protection/>
    </xf>
    <xf numFmtId="0" fontId="53" fillId="34" borderId="11" xfId="0" applyFont="1" applyFill="1" applyBorder="1" applyAlignment="1" applyProtection="1">
      <alignment horizontal="center" vertical="center"/>
      <protection/>
    </xf>
    <xf numFmtId="0" fontId="53" fillId="34" borderId="34" xfId="0" applyFont="1" applyFill="1" applyBorder="1" applyAlignment="1" applyProtection="1">
      <alignment horizontal="center" vertical="center"/>
      <protection/>
    </xf>
    <xf numFmtId="0" fontId="53" fillId="34" borderId="72" xfId="0" applyFont="1" applyFill="1" applyBorder="1" applyAlignment="1" applyProtection="1">
      <alignment horizontal="center" vertical="center"/>
      <protection/>
    </xf>
    <xf numFmtId="172" fontId="52" fillId="34" borderId="64" xfId="45" applyNumberFormat="1" applyFont="1" applyFill="1" applyBorder="1" applyAlignment="1" applyProtection="1">
      <alignment horizontal="center" vertical="center"/>
      <protection/>
    </xf>
    <xf numFmtId="172" fontId="52" fillId="34" borderId="65" xfId="45" applyNumberFormat="1" applyFont="1" applyFill="1" applyBorder="1" applyAlignment="1" applyProtection="1">
      <alignment horizontal="center" vertical="center"/>
      <protection/>
    </xf>
    <xf numFmtId="0" fontId="52" fillId="34" borderId="61" xfId="0" applyFont="1" applyFill="1" applyBorder="1" applyAlignment="1" applyProtection="1">
      <alignment horizontal="center" vertical="center"/>
      <protection/>
    </xf>
    <xf numFmtId="0" fontId="52" fillId="34" borderId="62" xfId="0" applyFont="1" applyFill="1" applyBorder="1" applyAlignment="1" applyProtection="1">
      <alignment horizontal="center" vertical="center"/>
      <protection/>
    </xf>
    <xf numFmtId="0" fontId="52" fillId="34" borderId="50" xfId="0" applyFont="1" applyFill="1" applyBorder="1" applyAlignment="1" applyProtection="1">
      <alignment horizontal="center" vertical="center"/>
      <protection/>
    </xf>
    <xf numFmtId="0" fontId="52" fillId="34" borderId="73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2" fillId="34" borderId="59" xfId="0" applyFont="1" applyFill="1" applyBorder="1" applyAlignment="1" applyProtection="1">
      <alignment horizontal="center" vertical="center" wrapText="1"/>
      <protection/>
    </xf>
    <xf numFmtId="0" fontId="52" fillId="34" borderId="41" xfId="0" applyFont="1" applyFill="1" applyBorder="1" applyAlignment="1" applyProtection="1">
      <alignment horizontal="center" vertical="center" wrapText="1"/>
      <protection/>
    </xf>
    <xf numFmtId="0" fontId="52" fillId="34" borderId="0" xfId="0" applyFont="1" applyFill="1" applyBorder="1" applyAlignment="1" applyProtection="1">
      <alignment horizontal="center" vertical="center" wrapText="1"/>
      <protection/>
    </xf>
    <xf numFmtId="0" fontId="52" fillId="34" borderId="46" xfId="0" applyFont="1" applyFill="1" applyBorder="1" applyAlignment="1" applyProtection="1">
      <alignment horizontal="center" vertical="center" wrapText="1"/>
      <protection/>
    </xf>
    <xf numFmtId="0" fontId="52" fillId="34" borderId="63" xfId="0" applyFont="1" applyFill="1" applyBorder="1" applyAlignment="1" applyProtection="1">
      <alignment horizontal="center" vertical="center" wrapText="1"/>
      <protection/>
    </xf>
    <xf numFmtId="0" fontId="52" fillId="34" borderId="29" xfId="0" applyFont="1" applyFill="1" applyBorder="1" applyAlignment="1" applyProtection="1">
      <alignment horizontal="center" vertical="center" wrapText="1"/>
      <protection/>
    </xf>
    <xf numFmtId="172" fontId="53" fillId="34" borderId="64" xfId="45" applyNumberFormat="1" applyFont="1" applyFill="1" applyBorder="1" applyAlignment="1" applyProtection="1">
      <alignment horizontal="center" vertical="center"/>
      <protection/>
    </xf>
    <xf numFmtId="172" fontId="53" fillId="34" borderId="68" xfId="45" applyNumberFormat="1" applyFont="1" applyFill="1" applyBorder="1" applyAlignment="1" applyProtection="1">
      <alignment horizontal="center" vertical="center"/>
      <protection/>
    </xf>
    <xf numFmtId="172" fontId="53" fillId="34" borderId="35" xfId="45" applyNumberFormat="1" applyFont="1" applyFill="1" applyBorder="1" applyAlignment="1" applyProtection="1">
      <alignment horizontal="center" vertical="center"/>
      <protection/>
    </xf>
    <xf numFmtId="0" fontId="52" fillId="34" borderId="21" xfId="0" applyFont="1" applyFill="1" applyBorder="1" applyAlignment="1" applyProtection="1">
      <alignment horizontal="center" vertical="center" wrapText="1"/>
      <protection/>
    </xf>
    <xf numFmtId="0" fontId="52" fillId="34" borderId="21" xfId="0" applyFont="1" applyFill="1" applyBorder="1" applyAlignment="1" applyProtection="1">
      <alignment horizontal="center" vertical="center"/>
      <protection/>
    </xf>
    <xf numFmtId="0" fontId="52" fillId="34" borderId="63" xfId="0" applyFont="1" applyFill="1" applyBorder="1" applyAlignment="1" applyProtection="1">
      <alignment horizontal="center" vertical="center"/>
      <protection/>
    </xf>
    <xf numFmtId="0" fontId="52" fillId="34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7"/>
  <sheetViews>
    <sheetView tabSelected="1" view="pageBreakPreview" zoomScale="85" zoomScaleSheetLayoutView="85" zoomScalePageLayoutView="70" workbookViewId="0" topLeftCell="A10">
      <selection activeCell="T25" sqref="T25"/>
    </sheetView>
  </sheetViews>
  <sheetFormatPr defaultColWidth="9.140625" defaultRowHeight="12.75"/>
  <cols>
    <col min="1" max="1" width="17.140625" style="1" customWidth="1"/>
    <col min="2" max="2" width="5.00390625" style="1" customWidth="1"/>
    <col min="3" max="3" width="6.28125" style="1" customWidth="1"/>
    <col min="4" max="4" width="4.421875" style="1" customWidth="1"/>
    <col min="5" max="5" width="14.00390625" style="1" customWidth="1"/>
    <col min="6" max="6" width="14.57421875" style="1" customWidth="1"/>
    <col min="7" max="7" width="14.00390625" style="1" customWidth="1"/>
    <col min="8" max="8" width="8.28125" style="1" customWidth="1"/>
    <col min="9" max="9" width="9.140625" style="1" customWidth="1"/>
    <col min="10" max="10" width="11.140625" style="1" customWidth="1"/>
    <col min="11" max="11" width="10.140625" style="1" customWidth="1"/>
    <col min="12" max="12" width="9.421875" style="1" customWidth="1"/>
    <col min="13" max="13" width="11.421875" style="1" customWidth="1"/>
    <col min="14" max="14" width="2.8515625" style="1" customWidth="1"/>
    <col min="15" max="15" width="5.00390625" style="1" customWidth="1"/>
    <col min="16" max="16" width="2.140625" style="1" customWidth="1"/>
    <col min="17" max="17" width="4.421875" style="1" customWidth="1"/>
    <col min="18" max="18" width="14.421875" style="1" customWidth="1"/>
    <col min="19" max="19" width="9.8515625" style="1" customWidth="1"/>
    <col min="20" max="23" width="9.140625" style="1" customWidth="1"/>
    <col min="24" max="24" width="6.140625" style="1" customWidth="1"/>
    <col min="25" max="25" width="6.28125" style="1" customWidth="1"/>
    <col min="26" max="26" width="3.421875" style="1" customWidth="1"/>
    <col min="27" max="16384" width="9.140625" style="1" customWidth="1"/>
  </cols>
  <sheetData>
    <row r="1" spans="1:18" ht="52.5" customHeight="1" thickBot="1">
      <c r="A1" s="204"/>
      <c r="B1" s="205"/>
      <c r="C1" s="205"/>
      <c r="D1" s="206"/>
      <c r="E1" s="234" t="s">
        <v>74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3" t="s">
        <v>20</v>
      </c>
      <c r="B3" s="2"/>
      <c r="C3" s="2"/>
      <c r="D3" s="194"/>
      <c r="E3" s="194"/>
      <c r="F3" s="194"/>
      <c r="G3" s="194"/>
      <c r="H3" s="3"/>
      <c r="I3" s="3"/>
      <c r="J3" s="3"/>
      <c r="K3" s="3"/>
      <c r="L3" s="2"/>
      <c r="M3" s="2"/>
      <c r="N3" s="5"/>
      <c r="O3" s="259"/>
      <c r="P3" s="259"/>
      <c r="Q3" s="259"/>
      <c r="R3" s="259"/>
    </row>
    <row r="4" spans="1:18" ht="6" customHeight="1">
      <c r="A4" s="3"/>
      <c r="B4" s="2"/>
      <c r="C4" s="2"/>
      <c r="D4" s="5"/>
      <c r="E4" s="6"/>
      <c r="F4" s="7"/>
      <c r="G4" s="7"/>
      <c r="H4" s="3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7.25" customHeight="1">
      <c r="A5" s="3" t="s">
        <v>21</v>
      </c>
      <c r="B5" s="2"/>
      <c r="C5" s="2"/>
      <c r="D5" s="194"/>
      <c r="E5" s="194"/>
      <c r="F5" s="194"/>
      <c r="G5" s="194"/>
      <c r="H5" s="3"/>
      <c r="I5" s="3"/>
      <c r="J5" s="3" t="s">
        <v>23</v>
      </c>
      <c r="K5" s="3"/>
      <c r="L5" s="2"/>
      <c r="M5" s="2"/>
      <c r="N5" s="2"/>
      <c r="O5" s="194"/>
      <c r="P5" s="194"/>
      <c r="Q5" s="194"/>
      <c r="R5" s="194"/>
    </row>
    <row r="6" spans="1:18" ht="6" customHeight="1">
      <c r="A6" s="3"/>
      <c r="B6" s="2"/>
      <c r="C6" s="2"/>
      <c r="D6" s="5"/>
      <c r="E6" s="6"/>
      <c r="F6" s="9"/>
      <c r="G6" s="9"/>
      <c r="H6" s="3"/>
      <c r="I6" s="3"/>
      <c r="J6" s="9"/>
      <c r="K6" s="3"/>
      <c r="L6" s="3"/>
      <c r="M6" s="2"/>
      <c r="N6" s="2"/>
      <c r="O6" s="4"/>
      <c r="P6" s="8"/>
      <c r="Q6" s="8"/>
      <c r="R6" s="8"/>
    </row>
    <row r="7" spans="1:18" ht="4.5" customHeight="1">
      <c r="A7" s="3"/>
      <c r="B7" s="2"/>
      <c r="C7" s="2"/>
      <c r="D7" s="2"/>
      <c r="E7" s="2"/>
      <c r="F7" s="2"/>
      <c r="G7" s="2"/>
      <c r="H7" s="3"/>
      <c r="I7" s="3"/>
      <c r="J7" s="2"/>
      <c r="K7" s="3"/>
      <c r="L7" s="3"/>
      <c r="M7" s="2"/>
      <c r="N7" s="2"/>
      <c r="O7" s="9"/>
      <c r="P7" s="10"/>
      <c r="Q7" s="10"/>
      <c r="R7" s="11"/>
    </row>
    <row r="8" spans="1:18" ht="15.75" customHeight="1">
      <c r="A8" s="3" t="s">
        <v>19</v>
      </c>
      <c r="B8" s="2"/>
      <c r="C8" s="2"/>
      <c r="D8" s="194"/>
      <c r="E8" s="194"/>
      <c r="F8" s="194"/>
      <c r="G8" s="194"/>
      <c r="H8" s="3"/>
      <c r="I8" s="3"/>
      <c r="J8" s="3" t="s">
        <v>22</v>
      </c>
      <c r="K8" s="3"/>
      <c r="L8" s="2"/>
      <c r="M8" s="2"/>
      <c r="N8" s="2"/>
      <c r="O8" s="44"/>
      <c r="P8" s="44"/>
      <c r="Q8" s="44"/>
      <c r="R8" s="44"/>
    </row>
    <row r="9" spans="1:18" ht="18" customHeight="1" thickBo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  <c r="N9" s="2"/>
      <c r="O9" s="4"/>
      <c r="P9" s="32"/>
      <c r="Q9" s="32"/>
      <c r="R9" s="32"/>
    </row>
    <row r="10" spans="1:18" ht="22.5" customHeight="1" thickBot="1">
      <c r="A10" s="252" t="s">
        <v>47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4"/>
    </row>
    <row r="11" spans="1:18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</row>
    <row r="12" spans="1:18" ht="18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55" t="s">
        <v>73</v>
      </c>
      <c r="M12" s="256"/>
      <c r="N12" s="256"/>
      <c r="O12" s="256"/>
      <c r="P12" s="256"/>
      <c r="Q12" s="256"/>
      <c r="R12" s="257"/>
    </row>
    <row r="13" spans="1:18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61" t="s">
        <v>65</v>
      </c>
      <c r="M13" s="161"/>
      <c r="N13" s="258" t="s">
        <v>66</v>
      </c>
      <c r="O13" s="258"/>
      <c r="P13" s="258"/>
      <c r="Q13" s="258"/>
      <c r="R13" s="47" t="s">
        <v>67</v>
      </c>
    </row>
    <row r="14" spans="1:18" ht="18.75" customHeight="1">
      <c r="A14" s="247" t="s">
        <v>24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9"/>
      <c r="L14" s="172">
        <f>L21+L24+L25+E62+E113</f>
        <v>4200</v>
      </c>
      <c r="M14" s="172"/>
      <c r="N14" s="172">
        <f>N21+N24+N25+F62+F113</f>
        <v>2200</v>
      </c>
      <c r="O14" s="172"/>
      <c r="P14" s="172"/>
      <c r="Q14" s="172"/>
      <c r="R14" s="48">
        <f>L14+N14</f>
        <v>6400</v>
      </c>
    </row>
    <row r="15" spans="1:18" ht="18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8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2"/>
      <c r="L16" s="255" t="s">
        <v>1</v>
      </c>
      <c r="M16" s="257"/>
      <c r="N16" s="13"/>
      <c r="O16" s="5"/>
      <c r="P16" s="13"/>
      <c r="Q16" s="13"/>
      <c r="R16" s="13"/>
    </row>
    <row r="17" spans="1:26" ht="19.5" customHeight="1">
      <c r="A17" s="247" t="s">
        <v>25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9"/>
      <c r="L17" s="260">
        <f>A62+A113</f>
        <v>0</v>
      </c>
      <c r="M17" s="257"/>
      <c r="N17" s="16"/>
      <c r="O17" s="17"/>
      <c r="P17" s="16"/>
      <c r="Q17" s="16"/>
      <c r="R17" s="13"/>
      <c r="W17" s="105"/>
      <c r="X17" s="105"/>
      <c r="Y17" s="105"/>
      <c r="Z17" s="105"/>
    </row>
    <row r="18" spans="1:26" ht="23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85" t="s">
        <v>16</v>
      </c>
      <c r="M18" s="186"/>
      <c r="N18" s="186"/>
      <c r="O18" s="186"/>
      <c r="P18" s="186"/>
      <c r="Q18" s="186"/>
      <c r="R18" s="187"/>
      <c r="T18" s="283" t="s">
        <v>16</v>
      </c>
      <c r="U18" s="283"/>
      <c r="V18" s="283"/>
      <c r="W18" s="106"/>
      <c r="X18" s="106"/>
      <c r="Y18" s="106"/>
      <c r="Z18" s="106"/>
    </row>
    <row r="19" spans="1:26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88" t="s">
        <v>0</v>
      </c>
      <c r="M19" s="189"/>
      <c r="N19" s="189"/>
      <c r="O19" s="189"/>
      <c r="P19" s="189"/>
      <c r="Q19" s="189"/>
      <c r="R19" s="190"/>
      <c r="T19" s="284" t="s">
        <v>0</v>
      </c>
      <c r="U19" s="284"/>
      <c r="V19" s="284"/>
      <c r="W19" s="15"/>
      <c r="X19" s="15"/>
      <c r="Y19" s="15"/>
      <c r="Z19" s="15"/>
    </row>
    <row r="20" spans="1:26" ht="16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61" t="s">
        <v>65</v>
      </c>
      <c r="M20" s="161"/>
      <c r="N20" s="173" t="s">
        <v>66</v>
      </c>
      <c r="O20" s="174"/>
      <c r="P20" s="174"/>
      <c r="Q20" s="175"/>
      <c r="R20" s="45" t="s">
        <v>67</v>
      </c>
      <c r="T20" s="285" t="s">
        <v>65</v>
      </c>
      <c r="U20" s="278" t="s">
        <v>66</v>
      </c>
      <c r="V20" s="278" t="s">
        <v>67</v>
      </c>
      <c r="W20" s="106"/>
      <c r="X20" s="106"/>
      <c r="Y20" s="106"/>
      <c r="Z20" s="107"/>
    </row>
    <row r="21" spans="1:22" ht="30" customHeight="1">
      <c r="A21" s="176" t="s">
        <v>26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62"/>
      <c r="M21" s="164"/>
      <c r="N21" s="162"/>
      <c r="O21" s="163"/>
      <c r="P21" s="163"/>
      <c r="Q21" s="164"/>
      <c r="R21" s="89">
        <f>L21+N21</f>
        <v>0</v>
      </c>
      <c r="T21" s="286"/>
      <c r="U21" s="279"/>
      <c r="V21" s="279"/>
    </row>
    <row r="22" spans="1:22" ht="30" customHeight="1">
      <c r="A22" s="176" t="s">
        <v>81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44">
        <v>0</v>
      </c>
      <c r="M22" s="146"/>
      <c r="N22" s="144">
        <v>0</v>
      </c>
      <c r="O22" s="145"/>
      <c r="P22" s="145"/>
      <c r="Q22" s="146"/>
      <c r="R22" s="96">
        <f>L22+N22</f>
        <v>0</v>
      </c>
      <c r="T22" s="108">
        <f>M118</f>
        <v>100</v>
      </c>
      <c r="U22" s="108">
        <f>N118</f>
        <v>100</v>
      </c>
      <c r="V22" s="108">
        <f>T22+U22</f>
        <v>200</v>
      </c>
    </row>
    <row r="23" spans="1:22" ht="30" customHeight="1">
      <c r="A23" s="176" t="s">
        <v>80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44">
        <v>0</v>
      </c>
      <c r="M23" s="146"/>
      <c r="N23" s="144">
        <v>0</v>
      </c>
      <c r="O23" s="145"/>
      <c r="P23" s="145"/>
      <c r="Q23" s="146"/>
      <c r="R23" s="96">
        <f>L23+N23</f>
        <v>0</v>
      </c>
      <c r="T23" s="108">
        <f>W62</f>
        <v>0</v>
      </c>
      <c r="U23" s="108">
        <f>X62</f>
        <v>0</v>
      </c>
      <c r="V23" s="108">
        <f>T23+U23</f>
        <v>0</v>
      </c>
    </row>
    <row r="24" spans="1:18" ht="30" customHeight="1">
      <c r="A24" s="176" t="s">
        <v>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62">
        <v>2000</v>
      </c>
      <c r="M24" s="164"/>
      <c r="N24" s="162">
        <v>1000</v>
      </c>
      <c r="O24" s="163"/>
      <c r="P24" s="163"/>
      <c r="Q24" s="164"/>
      <c r="R24" s="89">
        <f>L24+N24</f>
        <v>3000</v>
      </c>
    </row>
    <row r="25" spans="1:18" ht="21" customHeight="1">
      <c r="A25" s="176" t="s">
        <v>28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62">
        <v>2000</v>
      </c>
      <c r="M25" s="164"/>
      <c r="N25" s="162">
        <v>1000</v>
      </c>
      <c r="O25" s="163"/>
      <c r="P25" s="163"/>
      <c r="Q25" s="164"/>
      <c r="R25" s="89">
        <f>L25+N25</f>
        <v>3000</v>
      </c>
    </row>
    <row r="26" spans="1:18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  <c r="O26" s="12"/>
      <c r="P26" s="12"/>
      <c r="Q26" s="12"/>
      <c r="R26" s="12"/>
    </row>
    <row r="27" spans="1:18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61" t="s">
        <v>65</v>
      </c>
      <c r="M27" s="161"/>
      <c r="N27" s="173" t="s">
        <v>66</v>
      </c>
      <c r="O27" s="174"/>
      <c r="P27" s="174"/>
      <c r="Q27" s="175"/>
      <c r="R27" s="45" t="s">
        <v>67</v>
      </c>
    </row>
    <row r="28" spans="1:18" ht="18" customHeight="1">
      <c r="A28" s="147" t="s">
        <v>29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161" t="s">
        <v>2</v>
      </c>
      <c r="M28" s="161"/>
      <c r="N28" s="161"/>
      <c r="O28" s="161"/>
      <c r="P28" s="161"/>
      <c r="Q28" s="161"/>
      <c r="R28" s="161"/>
    </row>
    <row r="29" spans="1:18" ht="18.75" customHeight="1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2"/>
      <c r="L29" s="127">
        <f>(1-((L21+T22+T23)/(L21+E62+E113)))*100</f>
        <v>50</v>
      </c>
      <c r="M29" s="127"/>
      <c r="N29" s="127">
        <f>(1-((N21+U22+U23)/(N21+F62+F113)))*100</f>
        <v>50</v>
      </c>
      <c r="O29" s="127"/>
      <c r="P29" s="127"/>
      <c r="Q29" s="127"/>
      <c r="R29" s="77">
        <f>(1-((R21+V22+V23)/(R21+G62+G113)))*100</f>
        <v>50</v>
      </c>
    </row>
    <row r="30" spans="1:18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30" customHeight="1" thickBot="1">
      <c r="A31" s="234" t="s">
        <v>48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</row>
    <row r="32" spans="1:18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 thickBot="1">
      <c r="A33" s="158" t="s">
        <v>35</v>
      </c>
      <c r="B33" s="159"/>
      <c r="C33" s="159"/>
      <c r="D33" s="159"/>
      <c r="E33" s="159"/>
      <c r="F33" s="159"/>
      <c r="G33" s="159"/>
      <c r="H33" s="159"/>
      <c r="I33" s="159"/>
      <c r="J33" s="160"/>
      <c r="K33" s="141" t="s">
        <v>49</v>
      </c>
      <c r="L33" s="142"/>
      <c r="M33" s="142"/>
      <c r="N33" s="142"/>
      <c r="O33" s="142"/>
      <c r="P33" s="142"/>
      <c r="Q33" s="142"/>
      <c r="R33" s="143"/>
    </row>
    <row r="34" spans="1:18" ht="45.75" customHeight="1">
      <c r="A34" s="33" t="s">
        <v>51</v>
      </c>
      <c r="B34" s="114" t="s">
        <v>30</v>
      </c>
      <c r="C34" s="130"/>
      <c r="D34" s="131"/>
      <c r="E34" s="114" t="s">
        <v>32</v>
      </c>
      <c r="F34" s="130"/>
      <c r="G34" s="131"/>
      <c r="H34" s="39" t="s">
        <v>63</v>
      </c>
      <c r="I34" s="114" t="s">
        <v>33</v>
      </c>
      <c r="J34" s="115"/>
      <c r="K34" s="125" t="s">
        <v>34</v>
      </c>
      <c r="L34" s="128" t="s">
        <v>36</v>
      </c>
      <c r="M34" s="156"/>
      <c r="N34" s="128" t="s">
        <v>37</v>
      </c>
      <c r="O34" s="156"/>
      <c r="P34" s="156"/>
      <c r="Q34" s="128" t="s">
        <v>38</v>
      </c>
      <c r="R34" s="129"/>
    </row>
    <row r="35" spans="1:18" ht="12.75" customHeight="1">
      <c r="A35" s="124"/>
      <c r="B35" s="116"/>
      <c r="C35" s="132"/>
      <c r="D35" s="133"/>
      <c r="E35" s="153" t="s">
        <v>0</v>
      </c>
      <c r="F35" s="154"/>
      <c r="G35" s="155"/>
      <c r="H35" s="43"/>
      <c r="I35" s="116"/>
      <c r="J35" s="117"/>
      <c r="K35" s="126"/>
      <c r="L35" s="170"/>
      <c r="M35" s="171"/>
      <c r="N35" s="157"/>
      <c r="O35" s="157"/>
      <c r="P35" s="157"/>
      <c r="Q35" s="137" t="s">
        <v>13</v>
      </c>
      <c r="R35" s="138"/>
    </row>
    <row r="36" spans="1:18" ht="13.5" customHeight="1" thickBot="1">
      <c r="A36" s="124"/>
      <c r="B36" s="134" t="s">
        <v>12</v>
      </c>
      <c r="C36" s="135"/>
      <c r="D36" s="136"/>
      <c r="E36" s="57" t="s">
        <v>65</v>
      </c>
      <c r="F36" s="42" t="s">
        <v>66</v>
      </c>
      <c r="G36" s="49" t="s">
        <v>68</v>
      </c>
      <c r="H36" s="49" t="s">
        <v>18</v>
      </c>
      <c r="I36" s="118" t="s">
        <v>17</v>
      </c>
      <c r="J36" s="119"/>
      <c r="K36" s="36" t="s">
        <v>15</v>
      </c>
      <c r="L36" s="221" t="s">
        <v>14</v>
      </c>
      <c r="M36" s="221"/>
      <c r="N36" s="233" t="s">
        <v>8</v>
      </c>
      <c r="O36" s="233"/>
      <c r="P36" s="233"/>
      <c r="Q36" s="139"/>
      <c r="R36" s="140"/>
    </row>
    <row r="37" spans="1:18" ht="18.75" customHeight="1">
      <c r="A37" s="25"/>
      <c r="B37" s="178"/>
      <c r="C37" s="178"/>
      <c r="D37" s="178"/>
      <c r="E37" s="52"/>
      <c r="F37" s="41"/>
      <c r="G37" s="51"/>
      <c r="H37" s="75"/>
      <c r="I37" s="120"/>
      <c r="J37" s="121"/>
      <c r="K37" s="25"/>
      <c r="L37" s="178"/>
      <c r="M37" s="178"/>
      <c r="N37" s="225"/>
      <c r="O37" s="226"/>
      <c r="P37" s="227"/>
      <c r="Q37" s="120"/>
      <c r="R37" s="121"/>
    </row>
    <row r="38" spans="1:18" ht="18.75" customHeight="1">
      <c r="A38" s="26"/>
      <c r="B38" s="111"/>
      <c r="C38" s="111"/>
      <c r="D38" s="111"/>
      <c r="E38" s="46"/>
      <c r="F38" s="37"/>
      <c r="G38" s="50"/>
      <c r="H38" s="71"/>
      <c r="I38" s="122"/>
      <c r="J38" s="123"/>
      <c r="K38" s="26"/>
      <c r="L38" s="111"/>
      <c r="M38" s="111"/>
      <c r="N38" s="165"/>
      <c r="O38" s="166"/>
      <c r="P38" s="167"/>
      <c r="Q38" s="168"/>
      <c r="R38" s="169"/>
    </row>
    <row r="39" spans="1:18" ht="18.75" customHeight="1">
      <c r="A39" s="26"/>
      <c r="B39" s="111"/>
      <c r="C39" s="111"/>
      <c r="D39" s="111"/>
      <c r="E39" s="46"/>
      <c r="F39" s="37"/>
      <c r="G39" s="50"/>
      <c r="H39" s="71"/>
      <c r="I39" s="122"/>
      <c r="J39" s="123"/>
      <c r="K39" s="26"/>
      <c r="L39" s="111"/>
      <c r="M39" s="111"/>
      <c r="N39" s="165"/>
      <c r="O39" s="166"/>
      <c r="P39" s="167"/>
      <c r="Q39" s="168"/>
      <c r="R39" s="169"/>
    </row>
    <row r="40" spans="1:18" ht="18.75" customHeight="1">
      <c r="A40" s="26"/>
      <c r="B40" s="111"/>
      <c r="C40" s="111"/>
      <c r="D40" s="111"/>
      <c r="E40" s="46"/>
      <c r="F40" s="37"/>
      <c r="G40" s="50"/>
      <c r="H40" s="71"/>
      <c r="I40" s="122"/>
      <c r="J40" s="123"/>
      <c r="K40" s="26"/>
      <c r="L40" s="111"/>
      <c r="M40" s="111"/>
      <c r="N40" s="165"/>
      <c r="O40" s="166"/>
      <c r="P40" s="167"/>
      <c r="Q40" s="168"/>
      <c r="R40" s="169"/>
    </row>
    <row r="41" spans="1:18" ht="18.75" customHeight="1">
      <c r="A41" s="26"/>
      <c r="B41" s="111"/>
      <c r="C41" s="111"/>
      <c r="D41" s="111"/>
      <c r="E41" s="46"/>
      <c r="F41" s="37"/>
      <c r="G41" s="50"/>
      <c r="H41" s="71"/>
      <c r="I41" s="122"/>
      <c r="J41" s="123"/>
      <c r="K41" s="26"/>
      <c r="L41" s="111"/>
      <c r="M41" s="111"/>
      <c r="N41" s="165"/>
      <c r="O41" s="166"/>
      <c r="P41" s="167"/>
      <c r="Q41" s="168"/>
      <c r="R41" s="169"/>
    </row>
    <row r="42" spans="1:18" ht="18.75" customHeight="1">
      <c r="A42" s="26"/>
      <c r="B42" s="111"/>
      <c r="C42" s="111"/>
      <c r="D42" s="111"/>
      <c r="E42" s="46"/>
      <c r="F42" s="37"/>
      <c r="G42" s="50"/>
      <c r="H42" s="71"/>
      <c r="I42" s="122"/>
      <c r="J42" s="123"/>
      <c r="K42" s="26"/>
      <c r="L42" s="111"/>
      <c r="M42" s="111"/>
      <c r="N42" s="165"/>
      <c r="O42" s="166"/>
      <c r="P42" s="167"/>
      <c r="Q42" s="168"/>
      <c r="R42" s="169"/>
    </row>
    <row r="43" spans="1:18" ht="18.75" customHeight="1">
      <c r="A43" s="26"/>
      <c r="B43" s="111"/>
      <c r="C43" s="111"/>
      <c r="D43" s="111"/>
      <c r="E43" s="46"/>
      <c r="F43" s="37"/>
      <c r="G43" s="50"/>
      <c r="H43" s="71"/>
      <c r="I43" s="122"/>
      <c r="J43" s="123"/>
      <c r="K43" s="26"/>
      <c r="L43" s="111"/>
      <c r="M43" s="111"/>
      <c r="N43" s="165"/>
      <c r="O43" s="166"/>
      <c r="P43" s="167"/>
      <c r="Q43" s="168"/>
      <c r="R43" s="169"/>
    </row>
    <row r="44" spans="1:18" ht="18.75" customHeight="1">
      <c r="A44" s="26"/>
      <c r="B44" s="111"/>
      <c r="C44" s="111"/>
      <c r="D44" s="111"/>
      <c r="E44" s="46"/>
      <c r="F44" s="37"/>
      <c r="G44" s="50"/>
      <c r="H44" s="71"/>
      <c r="I44" s="122"/>
      <c r="J44" s="123"/>
      <c r="K44" s="26"/>
      <c r="L44" s="111"/>
      <c r="M44" s="111"/>
      <c r="N44" s="165"/>
      <c r="O44" s="166"/>
      <c r="P44" s="167"/>
      <c r="Q44" s="168"/>
      <c r="R44" s="169"/>
    </row>
    <row r="45" spans="1:18" ht="18.75" customHeight="1">
      <c r="A45" s="26"/>
      <c r="B45" s="111"/>
      <c r="C45" s="111"/>
      <c r="D45" s="111"/>
      <c r="E45" s="46"/>
      <c r="F45" s="37"/>
      <c r="G45" s="50"/>
      <c r="H45" s="71"/>
      <c r="I45" s="122"/>
      <c r="J45" s="123"/>
      <c r="K45" s="26"/>
      <c r="L45" s="111"/>
      <c r="M45" s="111"/>
      <c r="N45" s="165"/>
      <c r="O45" s="166"/>
      <c r="P45" s="167"/>
      <c r="Q45" s="168"/>
      <c r="R45" s="169"/>
    </row>
    <row r="46" spans="1:18" ht="18.75" customHeight="1">
      <c r="A46" s="26"/>
      <c r="B46" s="111"/>
      <c r="C46" s="111"/>
      <c r="D46" s="111"/>
      <c r="E46" s="46"/>
      <c r="F46" s="37"/>
      <c r="G46" s="50"/>
      <c r="H46" s="71"/>
      <c r="I46" s="122"/>
      <c r="J46" s="123"/>
      <c r="K46" s="26"/>
      <c r="L46" s="111"/>
      <c r="M46" s="111"/>
      <c r="N46" s="165"/>
      <c r="O46" s="166"/>
      <c r="P46" s="167"/>
      <c r="Q46" s="168"/>
      <c r="R46" s="169"/>
    </row>
    <row r="47" spans="1:18" ht="18.75" customHeight="1">
      <c r="A47" s="26"/>
      <c r="B47" s="111"/>
      <c r="C47" s="111"/>
      <c r="D47" s="111"/>
      <c r="E47" s="46"/>
      <c r="F47" s="37"/>
      <c r="G47" s="50"/>
      <c r="H47" s="71"/>
      <c r="I47" s="122"/>
      <c r="J47" s="123"/>
      <c r="K47" s="26"/>
      <c r="L47" s="111"/>
      <c r="M47" s="111"/>
      <c r="N47" s="165"/>
      <c r="O47" s="166"/>
      <c r="P47" s="167"/>
      <c r="Q47" s="168"/>
      <c r="R47" s="169"/>
    </row>
    <row r="48" spans="1:18" ht="18.75" customHeight="1">
      <c r="A48" s="26"/>
      <c r="B48" s="111"/>
      <c r="C48" s="111"/>
      <c r="D48" s="111"/>
      <c r="E48" s="46"/>
      <c r="F48" s="37"/>
      <c r="G48" s="50"/>
      <c r="H48" s="71"/>
      <c r="I48" s="122"/>
      <c r="J48" s="123"/>
      <c r="K48" s="26"/>
      <c r="L48" s="111"/>
      <c r="M48" s="111"/>
      <c r="N48" s="165"/>
      <c r="O48" s="166"/>
      <c r="P48" s="167"/>
      <c r="Q48" s="168"/>
      <c r="R48" s="169"/>
    </row>
    <row r="49" spans="1:18" ht="18.75" customHeight="1">
      <c r="A49" s="26"/>
      <c r="B49" s="111"/>
      <c r="C49" s="111"/>
      <c r="D49" s="111"/>
      <c r="E49" s="46"/>
      <c r="F49" s="37"/>
      <c r="G49" s="50"/>
      <c r="H49" s="71"/>
      <c r="I49" s="122"/>
      <c r="J49" s="123"/>
      <c r="K49" s="26"/>
      <c r="L49" s="111"/>
      <c r="M49" s="111"/>
      <c r="N49" s="165"/>
      <c r="O49" s="166"/>
      <c r="P49" s="167"/>
      <c r="Q49" s="168"/>
      <c r="R49" s="169"/>
    </row>
    <row r="50" spans="1:18" ht="18.75" customHeight="1">
      <c r="A50" s="26"/>
      <c r="B50" s="111"/>
      <c r="C50" s="111"/>
      <c r="D50" s="111"/>
      <c r="E50" s="46"/>
      <c r="F50" s="37"/>
      <c r="G50" s="50"/>
      <c r="H50" s="72"/>
      <c r="I50" s="109"/>
      <c r="J50" s="110"/>
      <c r="K50" s="26"/>
      <c r="L50" s="111"/>
      <c r="M50" s="111"/>
      <c r="N50" s="165"/>
      <c r="O50" s="166"/>
      <c r="P50" s="167"/>
      <c r="Q50" s="168"/>
      <c r="R50" s="169"/>
    </row>
    <row r="51" spans="1:18" ht="18.75" customHeight="1">
      <c r="A51" s="26"/>
      <c r="B51" s="111"/>
      <c r="C51" s="111"/>
      <c r="D51" s="111"/>
      <c r="E51" s="46"/>
      <c r="F51" s="37"/>
      <c r="G51" s="50"/>
      <c r="H51" s="72"/>
      <c r="I51" s="109"/>
      <c r="J51" s="110"/>
      <c r="K51" s="26"/>
      <c r="L51" s="111"/>
      <c r="M51" s="111"/>
      <c r="N51" s="165"/>
      <c r="O51" s="166"/>
      <c r="P51" s="167"/>
      <c r="Q51" s="168"/>
      <c r="R51" s="169"/>
    </row>
    <row r="52" spans="1:18" ht="18.75" customHeight="1">
      <c r="A52" s="26"/>
      <c r="B52" s="111"/>
      <c r="C52" s="111"/>
      <c r="D52" s="111"/>
      <c r="E52" s="46"/>
      <c r="F52" s="37"/>
      <c r="G52" s="50"/>
      <c r="H52" s="72"/>
      <c r="I52" s="109"/>
      <c r="J52" s="110"/>
      <c r="K52" s="26"/>
      <c r="L52" s="111"/>
      <c r="M52" s="111"/>
      <c r="N52" s="165"/>
      <c r="O52" s="166"/>
      <c r="P52" s="167"/>
      <c r="Q52" s="168"/>
      <c r="R52" s="169"/>
    </row>
    <row r="53" spans="1:18" ht="18.75" customHeight="1">
      <c r="A53" s="26"/>
      <c r="B53" s="111"/>
      <c r="C53" s="111"/>
      <c r="D53" s="111"/>
      <c r="E53" s="46"/>
      <c r="F53" s="37"/>
      <c r="G53" s="50"/>
      <c r="H53" s="72"/>
      <c r="I53" s="109"/>
      <c r="J53" s="110"/>
      <c r="K53" s="26"/>
      <c r="L53" s="111"/>
      <c r="M53" s="111"/>
      <c r="N53" s="165"/>
      <c r="O53" s="166"/>
      <c r="P53" s="167"/>
      <c r="Q53" s="168"/>
      <c r="R53" s="169"/>
    </row>
    <row r="54" spans="1:18" ht="18.75" customHeight="1">
      <c r="A54" s="26"/>
      <c r="B54" s="111"/>
      <c r="C54" s="111"/>
      <c r="D54" s="111"/>
      <c r="E54" s="46"/>
      <c r="F54" s="37"/>
      <c r="G54" s="50"/>
      <c r="H54" s="72"/>
      <c r="I54" s="109"/>
      <c r="J54" s="110"/>
      <c r="K54" s="26"/>
      <c r="L54" s="111"/>
      <c r="M54" s="111"/>
      <c r="N54" s="165"/>
      <c r="O54" s="166"/>
      <c r="P54" s="167"/>
      <c r="Q54" s="168"/>
      <c r="R54" s="169"/>
    </row>
    <row r="55" spans="1:18" ht="18.75" customHeight="1">
      <c r="A55" s="26"/>
      <c r="B55" s="111"/>
      <c r="C55" s="111"/>
      <c r="D55" s="111"/>
      <c r="E55" s="46"/>
      <c r="F55" s="37"/>
      <c r="G55" s="50"/>
      <c r="H55" s="72"/>
      <c r="I55" s="109"/>
      <c r="J55" s="110"/>
      <c r="K55" s="26"/>
      <c r="L55" s="111"/>
      <c r="M55" s="111"/>
      <c r="N55" s="165"/>
      <c r="O55" s="166"/>
      <c r="P55" s="167"/>
      <c r="Q55" s="168"/>
      <c r="R55" s="169"/>
    </row>
    <row r="56" spans="1:18" ht="18.75" customHeight="1" thickBot="1">
      <c r="A56" s="27"/>
      <c r="B56" s="195"/>
      <c r="C56" s="195"/>
      <c r="D56" s="195"/>
      <c r="E56" s="53"/>
      <c r="F56" s="38"/>
      <c r="G56" s="76"/>
      <c r="H56" s="73"/>
      <c r="I56" s="196"/>
      <c r="J56" s="197"/>
      <c r="K56" s="27"/>
      <c r="L56" s="195"/>
      <c r="M56" s="195"/>
      <c r="N56" s="228"/>
      <c r="O56" s="229"/>
      <c r="P56" s="230"/>
      <c r="Q56" s="250"/>
      <c r="R56" s="251"/>
    </row>
    <row r="57" spans="1:18" ht="13.5" thickBot="1">
      <c r="A57" s="54"/>
      <c r="B57" s="29"/>
      <c r="C57" s="29"/>
      <c r="D57" s="55"/>
      <c r="E57" s="55"/>
      <c r="F57" s="55"/>
      <c r="G57" s="29"/>
      <c r="H57" s="29"/>
      <c r="I57" s="31"/>
      <c r="J57" s="28"/>
      <c r="K57" s="28"/>
      <c r="L57" s="29"/>
      <c r="M57" s="29"/>
      <c r="N57" s="30"/>
      <c r="O57" s="30"/>
      <c r="P57" s="30"/>
      <c r="Q57" s="31"/>
      <c r="R57" s="31"/>
    </row>
    <row r="58" spans="1:28" ht="12.75">
      <c r="A58" s="179" t="s">
        <v>59</v>
      </c>
      <c r="B58" s="180"/>
      <c r="C58" s="180"/>
      <c r="D58" s="180"/>
      <c r="E58" s="180"/>
      <c r="F58" s="180"/>
      <c r="G58" s="180"/>
      <c r="H58" s="180"/>
      <c r="I58" s="181"/>
      <c r="J58" s="90"/>
      <c r="K58" s="90"/>
      <c r="L58" s="90"/>
      <c r="M58" s="90"/>
      <c r="N58" s="90"/>
      <c r="O58" s="90"/>
      <c r="P58" s="90"/>
      <c r="Q58" s="90"/>
      <c r="R58" s="90"/>
      <c r="T58" s="269" t="s">
        <v>77</v>
      </c>
      <c r="U58" s="270"/>
      <c r="V58" s="270"/>
      <c r="W58" s="270"/>
      <c r="X58" s="270"/>
      <c r="Y58" s="270"/>
      <c r="Z58" s="270"/>
      <c r="AA58" s="270"/>
      <c r="AB58" s="271"/>
    </row>
    <row r="59" spans="1:28" ht="33" customHeight="1">
      <c r="A59" s="112" t="s">
        <v>60</v>
      </c>
      <c r="B59" s="192" t="s">
        <v>50</v>
      </c>
      <c r="C59" s="192"/>
      <c r="D59" s="192"/>
      <c r="E59" s="192" t="s">
        <v>69</v>
      </c>
      <c r="F59" s="192"/>
      <c r="G59" s="192"/>
      <c r="H59" s="185" t="s">
        <v>61</v>
      </c>
      <c r="I59" s="198"/>
      <c r="J59" s="102"/>
      <c r="K59" s="102"/>
      <c r="L59" s="102"/>
      <c r="M59" s="102"/>
      <c r="N59" s="102"/>
      <c r="O59" s="102"/>
      <c r="P59" s="102"/>
      <c r="Q59" s="102"/>
      <c r="R59" s="102"/>
      <c r="T59" s="272" t="s">
        <v>78</v>
      </c>
      <c r="U59" s="273"/>
      <c r="V59" s="274"/>
      <c r="W59" s="275" t="s">
        <v>79</v>
      </c>
      <c r="X59" s="276"/>
      <c r="Y59" s="276"/>
      <c r="Z59" s="276"/>
      <c r="AA59" s="276"/>
      <c r="AB59" s="277"/>
    </row>
    <row r="60" spans="1:28" ht="12.75" customHeight="1">
      <c r="A60" s="113"/>
      <c r="B60" s="193"/>
      <c r="C60" s="193"/>
      <c r="D60" s="193"/>
      <c r="E60" s="191" t="s">
        <v>0</v>
      </c>
      <c r="F60" s="191"/>
      <c r="G60" s="191"/>
      <c r="H60" s="199"/>
      <c r="I60" s="200"/>
      <c r="J60" s="90"/>
      <c r="K60" s="90"/>
      <c r="L60" s="98"/>
      <c r="M60" s="100"/>
      <c r="N60" s="103"/>
      <c r="O60" s="103"/>
      <c r="P60" s="103"/>
      <c r="Q60" s="103"/>
      <c r="R60" s="103"/>
      <c r="T60" s="97"/>
      <c r="U60" s="90"/>
      <c r="V60" s="98"/>
      <c r="W60" s="91"/>
      <c r="X60" s="261"/>
      <c r="Y60" s="261"/>
      <c r="Z60" s="261"/>
      <c r="AA60" s="261"/>
      <c r="AB60" s="262"/>
    </row>
    <row r="61" spans="1:28" ht="12.75" customHeight="1">
      <c r="A61" s="60"/>
      <c r="B61" s="87" t="s">
        <v>3</v>
      </c>
      <c r="C61" s="87" t="s">
        <v>4</v>
      </c>
      <c r="D61" s="87" t="s">
        <v>5</v>
      </c>
      <c r="E61" s="88" t="s">
        <v>65</v>
      </c>
      <c r="F61" s="59" t="s">
        <v>66</v>
      </c>
      <c r="G61" s="59" t="s">
        <v>68</v>
      </c>
      <c r="H61" s="87" t="s">
        <v>6</v>
      </c>
      <c r="I61" s="61" t="s">
        <v>7</v>
      </c>
      <c r="J61" s="100"/>
      <c r="K61" s="100"/>
      <c r="L61" s="100"/>
      <c r="M61" s="100"/>
      <c r="N61" s="103"/>
      <c r="O61" s="103"/>
      <c r="P61" s="103"/>
      <c r="Q61" s="103"/>
      <c r="R61" s="103"/>
      <c r="T61" s="99" t="s">
        <v>65</v>
      </c>
      <c r="U61" s="92" t="s">
        <v>66</v>
      </c>
      <c r="V61" s="92" t="s">
        <v>68</v>
      </c>
      <c r="W61" s="92" t="s">
        <v>65</v>
      </c>
      <c r="X61" s="263" t="s">
        <v>66</v>
      </c>
      <c r="Y61" s="264"/>
      <c r="Z61" s="265"/>
      <c r="AA61" s="263" t="s">
        <v>68</v>
      </c>
      <c r="AB61" s="266"/>
    </row>
    <row r="62" spans="1:28" ht="18.75" customHeight="1" thickBot="1">
      <c r="A62" s="23">
        <f>SUM(B62:D62)</f>
        <v>0</v>
      </c>
      <c r="B62" s="82">
        <f>COUNTIF(B37:B56,"BASSO")</f>
        <v>0</v>
      </c>
      <c r="C62" s="82">
        <f>COUNTIF(B37:B56,"MEDIO")</f>
        <v>0</v>
      </c>
      <c r="D62" s="82">
        <f>COUNTIF(B37:B56,"ALTO")</f>
        <v>0</v>
      </c>
      <c r="E62" s="56">
        <f>SUM(E37:E56)</f>
        <v>0</v>
      </c>
      <c r="F62" s="56">
        <f>SUM(F37:F56)</f>
        <v>0</v>
      </c>
      <c r="G62" s="56">
        <f>E62+F62</f>
        <v>0</v>
      </c>
      <c r="H62" s="82">
        <f>COUNTIF(H37:H56,"OP")</f>
        <v>0</v>
      </c>
      <c r="I62" s="83">
        <f>COUNTIF(H37:H56,"TLS")</f>
        <v>0</v>
      </c>
      <c r="J62" s="90"/>
      <c r="K62" s="90"/>
      <c r="L62" s="90"/>
      <c r="M62" s="101"/>
      <c r="N62" s="104"/>
      <c r="O62" s="104"/>
      <c r="P62" s="104"/>
      <c r="Q62" s="101"/>
      <c r="R62" s="101"/>
      <c r="T62" s="94">
        <f>SUMIF(I37:J56,"Sì",E37:E56)</f>
        <v>0</v>
      </c>
      <c r="U62" s="95">
        <f>SUMIF(I37:J56,"Sì",F37:F56)</f>
        <v>0</v>
      </c>
      <c r="V62" s="95">
        <f>T62+U62</f>
        <v>0</v>
      </c>
      <c r="W62" s="93">
        <f>SUMIF(I37:J56,"NO",E37:E56)</f>
        <v>0</v>
      </c>
      <c r="X62" s="280">
        <f>SUMIF(I37:J56,"NO",F37:F56)</f>
        <v>0</v>
      </c>
      <c r="Y62" s="281"/>
      <c r="Z62" s="282"/>
      <c r="AA62" s="267">
        <f>W62+X62</f>
        <v>0</v>
      </c>
      <c r="AB62" s="268"/>
    </row>
    <row r="63" spans="1:18" ht="18" customHeight="1" thickBo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4"/>
      <c r="L63" s="14"/>
      <c r="M63" s="14"/>
      <c r="N63" s="14"/>
      <c r="O63" s="15"/>
      <c r="P63" s="15"/>
      <c r="Q63" s="15"/>
      <c r="R63" s="15"/>
    </row>
    <row r="64" spans="1:18" ht="27" customHeight="1" thickBot="1">
      <c r="A64" s="234" t="s">
        <v>52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6"/>
    </row>
    <row r="65" spans="1:18" ht="13.5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7.75" customHeight="1" thickBot="1">
      <c r="A66" s="240" t="s">
        <v>35</v>
      </c>
      <c r="B66" s="241"/>
      <c r="C66" s="241"/>
      <c r="D66" s="241"/>
      <c r="E66" s="241"/>
      <c r="F66" s="241"/>
      <c r="G66" s="241"/>
      <c r="H66" s="241"/>
      <c r="I66" s="241"/>
      <c r="J66" s="242"/>
      <c r="K66" s="201" t="s">
        <v>53</v>
      </c>
      <c r="L66" s="201"/>
      <c r="M66" s="201"/>
      <c r="N66" s="201"/>
      <c r="O66" s="201"/>
      <c r="P66" s="201"/>
      <c r="Q66" s="201"/>
      <c r="R66" s="202"/>
    </row>
    <row r="67" spans="1:18" ht="45.75" customHeight="1">
      <c r="A67" s="183" t="s">
        <v>39</v>
      </c>
      <c r="B67" s="114" t="s">
        <v>31</v>
      </c>
      <c r="C67" s="130"/>
      <c r="D67" s="131"/>
      <c r="E67" s="128" t="s">
        <v>40</v>
      </c>
      <c r="F67" s="128"/>
      <c r="G67" s="128"/>
      <c r="H67" s="39" t="s">
        <v>64</v>
      </c>
      <c r="I67" s="128" t="s">
        <v>41</v>
      </c>
      <c r="J67" s="34" t="s">
        <v>42</v>
      </c>
      <c r="K67" s="183" t="s">
        <v>46</v>
      </c>
      <c r="L67" s="128" t="s">
        <v>43</v>
      </c>
      <c r="M67" s="156"/>
      <c r="N67" s="128" t="s">
        <v>44</v>
      </c>
      <c r="O67" s="156"/>
      <c r="P67" s="156"/>
      <c r="Q67" s="128" t="s">
        <v>45</v>
      </c>
      <c r="R67" s="129"/>
    </row>
    <row r="68" spans="1:18" ht="12.75" customHeight="1">
      <c r="A68" s="184"/>
      <c r="B68" s="116"/>
      <c r="C68" s="132"/>
      <c r="D68" s="133"/>
      <c r="E68" s="191" t="s">
        <v>0</v>
      </c>
      <c r="F68" s="191"/>
      <c r="G68" s="191"/>
      <c r="H68" s="19"/>
      <c r="I68" s="239"/>
      <c r="J68" s="63"/>
      <c r="K68" s="184"/>
      <c r="L68" s="220"/>
      <c r="M68" s="220"/>
      <c r="N68" s="157"/>
      <c r="O68" s="157"/>
      <c r="P68" s="157"/>
      <c r="Q68" s="137" t="s">
        <v>13</v>
      </c>
      <c r="R68" s="138"/>
    </row>
    <row r="69" spans="1:18" ht="13.5" thickBot="1">
      <c r="A69" s="62"/>
      <c r="B69" s="182" t="s">
        <v>12</v>
      </c>
      <c r="C69" s="182"/>
      <c r="D69" s="182"/>
      <c r="E69" s="58" t="s">
        <v>65</v>
      </c>
      <c r="F69" s="59" t="s">
        <v>66</v>
      </c>
      <c r="G69" s="59" t="s">
        <v>68</v>
      </c>
      <c r="H69" s="42" t="s">
        <v>18</v>
      </c>
      <c r="I69" s="64"/>
      <c r="J69" s="35" t="s">
        <v>17</v>
      </c>
      <c r="K69" s="65" t="s">
        <v>15</v>
      </c>
      <c r="L69" s="221" t="s">
        <v>14</v>
      </c>
      <c r="M69" s="221"/>
      <c r="N69" s="233" t="s">
        <v>8</v>
      </c>
      <c r="O69" s="233"/>
      <c r="P69" s="233"/>
      <c r="Q69" s="139"/>
      <c r="R69" s="140"/>
    </row>
    <row r="70" spans="1:18" ht="18.75" customHeight="1">
      <c r="A70" s="25"/>
      <c r="B70" s="178"/>
      <c r="C70" s="178"/>
      <c r="D70" s="178"/>
      <c r="E70" s="52">
        <v>100</v>
      </c>
      <c r="F70" s="41">
        <v>100</v>
      </c>
      <c r="G70" s="41"/>
      <c r="H70" s="75"/>
      <c r="I70" s="75">
        <v>50</v>
      </c>
      <c r="J70" s="79" t="s">
        <v>82</v>
      </c>
      <c r="K70" s="84"/>
      <c r="L70" s="178"/>
      <c r="M70" s="178"/>
      <c r="N70" s="225"/>
      <c r="O70" s="226"/>
      <c r="P70" s="227"/>
      <c r="Q70" s="237"/>
      <c r="R70" s="238"/>
    </row>
    <row r="71" spans="1:18" ht="18.75" customHeight="1">
      <c r="A71" s="26"/>
      <c r="B71" s="111"/>
      <c r="C71" s="111"/>
      <c r="D71" s="111"/>
      <c r="E71" s="46">
        <v>100</v>
      </c>
      <c r="F71" s="37">
        <v>100</v>
      </c>
      <c r="G71" s="37"/>
      <c r="H71" s="71"/>
      <c r="I71" s="71">
        <v>61</v>
      </c>
      <c r="J71" s="80" t="s">
        <v>82</v>
      </c>
      <c r="K71" s="85"/>
      <c r="L71" s="111"/>
      <c r="M71" s="111"/>
      <c r="N71" s="165"/>
      <c r="O71" s="166"/>
      <c r="P71" s="167"/>
      <c r="Q71" s="168"/>
      <c r="R71" s="169"/>
    </row>
    <row r="72" spans="1:18" ht="18.75" customHeight="1">
      <c r="A72" s="26"/>
      <c r="B72" s="111"/>
      <c r="C72" s="111"/>
      <c r="D72" s="111"/>
      <c r="E72" s="46"/>
      <c r="F72" s="37"/>
      <c r="G72" s="37"/>
      <c r="H72" s="71"/>
      <c r="I72" s="71"/>
      <c r="J72" s="80"/>
      <c r="K72" s="85"/>
      <c r="L72" s="111"/>
      <c r="M72" s="111"/>
      <c r="N72" s="165"/>
      <c r="O72" s="166"/>
      <c r="P72" s="167"/>
      <c r="Q72" s="168"/>
      <c r="R72" s="169"/>
    </row>
    <row r="73" spans="1:18" ht="18.75" customHeight="1">
      <c r="A73" s="26"/>
      <c r="B73" s="111"/>
      <c r="C73" s="111"/>
      <c r="D73" s="111"/>
      <c r="E73" s="46"/>
      <c r="F73" s="37"/>
      <c r="G73" s="37"/>
      <c r="H73" s="72"/>
      <c r="I73" s="71"/>
      <c r="J73" s="80"/>
      <c r="K73" s="85"/>
      <c r="L73" s="111"/>
      <c r="M73" s="111"/>
      <c r="N73" s="165"/>
      <c r="O73" s="166"/>
      <c r="P73" s="167"/>
      <c r="Q73" s="168"/>
      <c r="R73" s="169"/>
    </row>
    <row r="74" spans="1:18" ht="18.75" customHeight="1">
      <c r="A74" s="26"/>
      <c r="B74" s="111"/>
      <c r="C74" s="111"/>
      <c r="D74" s="111"/>
      <c r="E74" s="46"/>
      <c r="F74" s="37"/>
      <c r="G74" s="37"/>
      <c r="H74" s="72"/>
      <c r="I74" s="71"/>
      <c r="J74" s="80"/>
      <c r="K74" s="85"/>
      <c r="L74" s="111"/>
      <c r="M74" s="111"/>
      <c r="N74" s="165"/>
      <c r="O74" s="166"/>
      <c r="P74" s="167"/>
      <c r="Q74" s="168"/>
      <c r="R74" s="169"/>
    </row>
    <row r="75" spans="1:18" ht="18.75" customHeight="1">
      <c r="A75" s="26"/>
      <c r="B75" s="111"/>
      <c r="C75" s="111"/>
      <c r="D75" s="111"/>
      <c r="E75" s="46"/>
      <c r="F75" s="37"/>
      <c r="G75" s="37"/>
      <c r="H75" s="72"/>
      <c r="I75" s="71"/>
      <c r="J75" s="80"/>
      <c r="K75" s="85"/>
      <c r="L75" s="111"/>
      <c r="M75" s="111"/>
      <c r="N75" s="165"/>
      <c r="O75" s="166"/>
      <c r="P75" s="167"/>
      <c r="Q75" s="168"/>
      <c r="R75" s="169"/>
    </row>
    <row r="76" spans="1:18" ht="18.75" customHeight="1">
      <c r="A76" s="26"/>
      <c r="B76" s="111"/>
      <c r="C76" s="111"/>
      <c r="D76" s="111"/>
      <c r="E76" s="46"/>
      <c r="F76" s="37"/>
      <c r="G76" s="37"/>
      <c r="H76" s="72"/>
      <c r="I76" s="71"/>
      <c r="J76" s="80"/>
      <c r="K76" s="85"/>
      <c r="L76" s="111"/>
      <c r="M76" s="111"/>
      <c r="N76" s="165"/>
      <c r="O76" s="166"/>
      <c r="P76" s="167"/>
      <c r="Q76" s="168"/>
      <c r="R76" s="169"/>
    </row>
    <row r="77" spans="1:18" ht="18.75" customHeight="1">
      <c r="A77" s="26"/>
      <c r="B77" s="111"/>
      <c r="C77" s="111"/>
      <c r="D77" s="111"/>
      <c r="E77" s="46"/>
      <c r="F77" s="37"/>
      <c r="G77" s="37"/>
      <c r="H77" s="72"/>
      <c r="I77" s="71"/>
      <c r="J77" s="80"/>
      <c r="K77" s="85"/>
      <c r="L77" s="111"/>
      <c r="M77" s="111"/>
      <c r="N77" s="165"/>
      <c r="O77" s="166"/>
      <c r="P77" s="167"/>
      <c r="Q77" s="168"/>
      <c r="R77" s="169"/>
    </row>
    <row r="78" spans="1:18" ht="18.75" customHeight="1">
      <c r="A78" s="26"/>
      <c r="B78" s="111"/>
      <c r="C78" s="111"/>
      <c r="D78" s="111"/>
      <c r="E78" s="46"/>
      <c r="F78" s="37"/>
      <c r="G78" s="37"/>
      <c r="H78" s="72"/>
      <c r="I78" s="71"/>
      <c r="J78" s="80"/>
      <c r="K78" s="85"/>
      <c r="L78" s="111"/>
      <c r="M78" s="111"/>
      <c r="N78" s="165"/>
      <c r="O78" s="166"/>
      <c r="P78" s="167"/>
      <c r="Q78" s="168"/>
      <c r="R78" s="169"/>
    </row>
    <row r="79" spans="1:18" ht="18.75" customHeight="1">
      <c r="A79" s="26"/>
      <c r="B79" s="111"/>
      <c r="C79" s="111"/>
      <c r="D79" s="111"/>
      <c r="E79" s="46"/>
      <c r="F79" s="37"/>
      <c r="G79" s="37"/>
      <c r="H79" s="72"/>
      <c r="I79" s="71"/>
      <c r="J79" s="80"/>
      <c r="K79" s="85"/>
      <c r="L79" s="111"/>
      <c r="M79" s="111"/>
      <c r="N79" s="165"/>
      <c r="O79" s="166"/>
      <c r="P79" s="167"/>
      <c r="Q79" s="168"/>
      <c r="R79" s="169"/>
    </row>
    <row r="80" spans="1:18" ht="18.75" customHeight="1">
      <c r="A80" s="26"/>
      <c r="B80" s="111"/>
      <c r="C80" s="111"/>
      <c r="D80" s="111"/>
      <c r="E80" s="46"/>
      <c r="F80" s="37"/>
      <c r="G80" s="37"/>
      <c r="H80" s="72"/>
      <c r="I80" s="71"/>
      <c r="J80" s="80"/>
      <c r="K80" s="85"/>
      <c r="L80" s="111"/>
      <c r="M80" s="111"/>
      <c r="N80" s="165"/>
      <c r="O80" s="166"/>
      <c r="P80" s="167"/>
      <c r="Q80" s="168"/>
      <c r="R80" s="169"/>
    </row>
    <row r="81" spans="1:18" ht="18.75" customHeight="1">
      <c r="A81" s="26"/>
      <c r="B81" s="111"/>
      <c r="C81" s="111"/>
      <c r="D81" s="111"/>
      <c r="E81" s="46"/>
      <c r="F81" s="37"/>
      <c r="G81" s="37"/>
      <c r="H81" s="72"/>
      <c r="I81" s="71"/>
      <c r="J81" s="80"/>
      <c r="K81" s="85"/>
      <c r="L81" s="111"/>
      <c r="M81" s="111"/>
      <c r="N81" s="165"/>
      <c r="O81" s="166"/>
      <c r="P81" s="167"/>
      <c r="Q81" s="168"/>
      <c r="R81" s="169"/>
    </row>
    <row r="82" spans="1:18" ht="18.75" customHeight="1">
      <c r="A82" s="26"/>
      <c r="B82" s="111"/>
      <c r="C82" s="111"/>
      <c r="D82" s="111"/>
      <c r="E82" s="46"/>
      <c r="F82" s="37"/>
      <c r="G82" s="37"/>
      <c r="H82" s="72"/>
      <c r="I82" s="71"/>
      <c r="J82" s="80"/>
      <c r="K82" s="85"/>
      <c r="L82" s="111"/>
      <c r="M82" s="111"/>
      <c r="N82" s="165"/>
      <c r="O82" s="166"/>
      <c r="P82" s="167"/>
      <c r="Q82" s="168"/>
      <c r="R82" s="169"/>
    </row>
    <row r="83" spans="1:18" ht="18.75" customHeight="1">
      <c r="A83" s="26"/>
      <c r="B83" s="111"/>
      <c r="C83" s="111"/>
      <c r="D83" s="111"/>
      <c r="E83" s="46"/>
      <c r="F83" s="37"/>
      <c r="G83" s="37"/>
      <c r="H83" s="72"/>
      <c r="I83" s="71"/>
      <c r="J83" s="80"/>
      <c r="K83" s="85"/>
      <c r="L83" s="111"/>
      <c r="M83" s="111"/>
      <c r="N83" s="165"/>
      <c r="O83" s="166"/>
      <c r="P83" s="167"/>
      <c r="Q83" s="168"/>
      <c r="R83" s="169"/>
    </row>
    <row r="84" spans="1:18" ht="18.75" customHeight="1">
      <c r="A84" s="26"/>
      <c r="B84" s="111"/>
      <c r="C84" s="111"/>
      <c r="D84" s="111"/>
      <c r="E84" s="46"/>
      <c r="F84" s="37"/>
      <c r="G84" s="37"/>
      <c r="H84" s="72"/>
      <c r="I84" s="71"/>
      <c r="J84" s="80"/>
      <c r="K84" s="85"/>
      <c r="L84" s="111"/>
      <c r="M84" s="111"/>
      <c r="N84" s="165"/>
      <c r="O84" s="166"/>
      <c r="P84" s="167"/>
      <c r="Q84" s="168"/>
      <c r="R84" s="169"/>
    </row>
    <row r="85" spans="1:18" ht="18.75" customHeight="1">
      <c r="A85" s="26"/>
      <c r="B85" s="111"/>
      <c r="C85" s="111"/>
      <c r="D85" s="111"/>
      <c r="E85" s="46"/>
      <c r="F85" s="37"/>
      <c r="G85" s="37"/>
      <c r="H85" s="72"/>
      <c r="I85" s="71"/>
      <c r="J85" s="80"/>
      <c r="K85" s="85"/>
      <c r="L85" s="111"/>
      <c r="M85" s="111"/>
      <c r="N85" s="165"/>
      <c r="O85" s="166"/>
      <c r="P85" s="167"/>
      <c r="Q85" s="168"/>
      <c r="R85" s="169"/>
    </row>
    <row r="86" spans="1:18" ht="18.75" customHeight="1">
      <c r="A86" s="26"/>
      <c r="B86" s="111"/>
      <c r="C86" s="111"/>
      <c r="D86" s="111"/>
      <c r="E86" s="46"/>
      <c r="F86" s="37"/>
      <c r="G86" s="37"/>
      <c r="H86" s="72"/>
      <c r="I86" s="71"/>
      <c r="J86" s="80"/>
      <c r="K86" s="85"/>
      <c r="L86" s="111"/>
      <c r="M86" s="111"/>
      <c r="N86" s="165"/>
      <c r="O86" s="166"/>
      <c r="P86" s="167"/>
      <c r="Q86" s="168"/>
      <c r="R86" s="169"/>
    </row>
    <row r="87" spans="1:18" ht="18.75" customHeight="1">
      <c r="A87" s="26"/>
      <c r="B87" s="111"/>
      <c r="C87" s="111"/>
      <c r="D87" s="111"/>
      <c r="E87" s="46"/>
      <c r="F87" s="37"/>
      <c r="G87" s="37"/>
      <c r="H87" s="72"/>
      <c r="I87" s="71"/>
      <c r="J87" s="80"/>
      <c r="K87" s="85"/>
      <c r="L87" s="111"/>
      <c r="M87" s="111"/>
      <c r="N87" s="165"/>
      <c r="O87" s="166"/>
      <c r="P87" s="167"/>
      <c r="Q87" s="168"/>
      <c r="R87" s="169"/>
    </row>
    <row r="88" spans="1:18" ht="18.75" customHeight="1">
      <c r="A88" s="26"/>
      <c r="B88" s="111"/>
      <c r="C88" s="111"/>
      <c r="D88" s="111"/>
      <c r="E88" s="46"/>
      <c r="F88" s="37"/>
      <c r="G88" s="37"/>
      <c r="H88" s="72"/>
      <c r="I88" s="71"/>
      <c r="J88" s="80"/>
      <c r="K88" s="85"/>
      <c r="L88" s="111"/>
      <c r="M88" s="111"/>
      <c r="N88" s="165"/>
      <c r="O88" s="166"/>
      <c r="P88" s="167"/>
      <c r="Q88" s="168"/>
      <c r="R88" s="169"/>
    </row>
    <row r="89" spans="1:18" ht="18.75" customHeight="1">
      <c r="A89" s="26"/>
      <c r="B89" s="111"/>
      <c r="C89" s="111"/>
      <c r="D89" s="111"/>
      <c r="E89" s="46"/>
      <c r="F89" s="37"/>
      <c r="G89" s="37"/>
      <c r="H89" s="72"/>
      <c r="I89" s="71"/>
      <c r="J89" s="80"/>
      <c r="K89" s="85"/>
      <c r="L89" s="111"/>
      <c r="M89" s="111"/>
      <c r="N89" s="165"/>
      <c r="O89" s="166"/>
      <c r="P89" s="167"/>
      <c r="Q89" s="168"/>
      <c r="R89" s="169"/>
    </row>
    <row r="90" spans="1:18" ht="18.75" customHeight="1">
      <c r="A90" s="26"/>
      <c r="B90" s="111"/>
      <c r="C90" s="111"/>
      <c r="D90" s="111"/>
      <c r="E90" s="46"/>
      <c r="F90" s="37"/>
      <c r="G90" s="37"/>
      <c r="H90" s="72"/>
      <c r="I90" s="71"/>
      <c r="J90" s="80"/>
      <c r="K90" s="85"/>
      <c r="L90" s="111"/>
      <c r="M90" s="111"/>
      <c r="N90" s="165"/>
      <c r="O90" s="166"/>
      <c r="P90" s="167"/>
      <c r="Q90" s="168"/>
      <c r="R90" s="169"/>
    </row>
    <row r="91" spans="1:18" ht="18.75" customHeight="1">
      <c r="A91" s="26"/>
      <c r="B91" s="111"/>
      <c r="C91" s="111"/>
      <c r="D91" s="111"/>
      <c r="E91" s="46"/>
      <c r="F91" s="37"/>
      <c r="G91" s="37"/>
      <c r="H91" s="72"/>
      <c r="I91" s="71"/>
      <c r="J91" s="80"/>
      <c r="K91" s="85"/>
      <c r="L91" s="111"/>
      <c r="M91" s="111"/>
      <c r="N91" s="165"/>
      <c r="O91" s="166"/>
      <c r="P91" s="167"/>
      <c r="Q91" s="168"/>
      <c r="R91" s="169"/>
    </row>
    <row r="92" spans="1:18" ht="18.75" customHeight="1">
      <c r="A92" s="26"/>
      <c r="B92" s="111"/>
      <c r="C92" s="111"/>
      <c r="D92" s="111"/>
      <c r="E92" s="46"/>
      <c r="F92" s="37"/>
      <c r="G92" s="37"/>
      <c r="H92" s="72"/>
      <c r="I92" s="71"/>
      <c r="J92" s="80"/>
      <c r="K92" s="85"/>
      <c r="L92" s="111"/>
      <c r="M92" s="111"/>
      <c r="N92" s="165"/>
      <c r="O92" s="166"/>
      <c r="P92" s="167"/>
      <c r="Q92" s="168"/>
      <c r="R92" s="169"/>
    </row>
    <row r="93" spans="1:18" ht="18.75" customHeight="1">
      <c r="A93" s="26"/>
      <c r="B93" s="111"/>
      <c r="C93" s="111"/>
      <c r="D93" s="111"/>
      <c r="E93" s="46"/>
      <c r="F93" s="37"/>
      <c r="G93" s="37"/>
      <c r="H93" s="72"/>
      <c r="I93" s="71"/>
      <c r="J93" s="80"/>
      <c r="K93" s="85"/>
      <c r="L93" s="111"/>
      <c r="M93" s="111"/>
      <c r="N93" s="165"/>
      <c r="O93" s="166"/>
      <c r="P93" s="167"/>
      <c r="Q93" s="168"/>
      <c r="R93" s="169"/>
    </row>
    <row r="94" spans="1:18" ht="18.75" customHeight="1">
      <c r="A94" s="26"/>
      <c r="B94" s="111"/>
      <c r="C94" s="111"/>
      <c r="D94" s="111"/>
      <c r="E94" s="46"/>
      <c r="F94" s="37"/>
      <c r="G94" s="37"/>
      <c r="H94" s="72"/>
      <c r="I94" s="71"/>
      <c r="J94" s="80"/>
      <c r="K94" s="85"/>
      <c r="L94" s="111"/>
      <c r="M94" s="111"/>
      <c r="N94" s="165"/>
      <c r="O94" s="166"/>
      <c r="P94" s="167"/>
      <c r="Q94" s="168"/>
      <c r="R94" s="169"/>
    </row>
    <row r="95" spans="1:18" ht="18.75" customHeight="1">
      <c r="A95" s="26"/>
      <c r="B95" s="111"/>
      <c r="C95" s="111"/>
      <c r="D95" s="111"/>
      <c r="E95" s="46"/>
      <c r="F95" s="37"/>
      <c r="G95" s="37"/>
      <c r="H95" s="72"/>
      <c r="I95" s="71"/>
      <c r="J95" s="80"/>
      <c r="K95" s="85"/>
      <c r="L95" s="111"/>
      <c r="M95" s="111"/>
      <c r="N95" s="165"/>
      <c r="O95" s="166"/>
      <c r="P95" s="167"/>
      <c r="Q95" s="168"/>
      <c r="R95" s="169"/>
    </row>
    <row r="96" spans="1:18" ht="18.75" customHeight="1">
      <c r="A96" s="26"/>
      <c r="B96" s="111"/>
      <c r="C96" s="111"/>
      <c r="D96" s="111"/>
      <c r="E96" s="46"/>
      <c r="F96" s="37"/>
      <c r="G96" s="37"/>
      <c r="H96" s="72"/>
      <c r="I96" s="71"/>
      <c r="J96" s="80"/>
      <c r="K96" s="85"/>
      <c r="L96" s="111"/>
      <c r="M96" s="111"/>
      <c r="N96" s="165"/>
      <c r="O96" s="166"/>
      <c r="P96" s="167"/>
      <c r="Q96" s="168"/>
      <c r="R96" s="169"/>
    </row>
    <row r="97" spans="1:18" ht="18.75" customHeight="1">
      <c r="A97" s="26"/>
      <c r="B97" s="111"/>
      <c r="C97" s="111"/>
      <c r="D97" s="111"/>
      <c r="E97" s="46"/>
      <c r="F97" s="37"/>
      <c r="G97" s="37"/>
      <c r="H97" s="72"/>
      <c r="I97" s="71"/>
      <c r="J97" s="80"/>
      <c r="K97" s="85"/>
      <c r="L97" s="111"/>
      <c r="M97" s="111"/>
      <c r="N97" s="165"/>
      <c r="O97" s="166"/>
      <c r="P97" s="167"/>
      <c r="Q97" s="168"/>
      <c r="R97" s="169"/>
    </row>
    <row r="98" spans="1:18" ht="18.75" customHeight="1">
      <c r="A98" s="26"/>
      <c r="B98" s="111"/>
      <c r="C98" s="111"/>
      <c r="D98" s="111"/>
      <c r="E98" s="46"/>
      <c r="F98" s="37"/>
      <c r="G98" s="37"/>
      <c r="H98" s="72"/>
      <c r="I98" s="71"/>
      <c r="J98" s="80"/>
      <c r="K98" s="85"/>
      <c r="L98" s="111"/>
      <c r="M98" s="111"/>
      <c r="N98" s="165"/>
      <c r="O98" s="166"/>
      <c r="P98" s="167"/>
      <c r="Q98" s="168"/>
      <c r="R98" s="169"/>
    </row>
    <row r="99" spans="1:18" ht="18.75" customHeight="1">
      <c r="A99" s="26"/>
      <c r="B99" s="111"/>
      <c r="C99" s="111"/>
      <c r="D99" s="111"/>
      <c r="E99" s="46"/>
      <c r="F99" s="37"/>
      <c r="G99" s="37"/>
      <c r="H99" s="72"/>
      <c r="I99" s="71"/>
      <c r="J99" s="80"/>
      <c r="K99" s="85"/>
      <c r="L99" s="111"/>
      <c r="M99" s="111"/>
      <c r="N99" s="165"/>
      <c r="O99" s="166"/>
      <c r="P99" s="167"/>
      <c r="Q99" s="168"/>
      <c r="R99" s="169"/>
    </row>
    <row r="100" spans="1:18" ht="18.75" customHeight="1">
      <c r="A100" s="26"/>
      <c r="B100" s="111"/>
      <c r="C100" s="111"/>
      <c r="D100" s="111"/>
      <c r="E100" s="46"/>
      <c r="F100" s="37"/>
      <c r="G100" s="37"/>
      <c r="H100" s="72"/>
      <c r="I100" s="71"/>
      <c r="J100" s="80"/>
      <c r="K100" s="85"/>
      <c r="L100" s="111"/>
      <c r="M100" s="111"/>
      <c r="N100" s="165"/>
      <c r="O100" s="166"/>
      <c r="P100" s="167"/>
      <c r="Q100" s="168"/>
      <c r="R100" s="169"/>
    </row>
    <row r="101" spans="1:18" ht="18.75" customHeight="1">
      <c r="A101" s="26"/>
      <c r="B101" s="111"/>
      <c r="C101" s="111"/>
      <c r="D101" s="111"/>
      <c r="E101" s="46"/>
      <c r="F101" s="37"/>
      <c r="G101" s="37"/>
      <c r="H101" s="72"/>
      <c r="I101" s="71"/>
      <c r="J101" s="80"/>
      <c r="K101" s="85"/>
      <c r="L101" s="111"/>
      <c r="M101" s="111"/>
      <c r="N101" s="165"/>
      <c r="O101" s="166"/>
      <c r="P101" s="167"/>
      <c r="Q101" s="168"/>
      <c r="R101" s="169"/>
    </row>
    <row r="102" spans="1:18" ht="18.75" customHeight="1">
      <c r="A102" s="26"/>
      <c r="B102" s="111"/>
      <c r="C102" s="111"/>
      <c r="D102" s="111"/>
      <c r="E102" s="46"/>
      <c r="F102" s="37"/>
      <c r="G102" s="37"/>
      <c r="H102" s="72"/>
      <c r="I102" s="71"/>
      <c r="J102" s="80"/>
      <c r="K102" s="85"/>
      <c r="L102" s="111"/>
      <c r="M102" s="111"/>
      <c r="N102" s="165"/>
      <c r="O102" s="166"/>
      <c r="P102" s="167"/>
      <c r="Q102" s="168"/>
      <c r="R102" s="169"/>
    </row>
    <row r="103" spans="1:18" ht="18.75" customHeight="1">
      <c r="A103" s="26"/>
      <c r="B103" s="111"/>
      <c r="C103" s="111"/>
      <c r="D103" s="111"/>
      <c r="E103" s="46"/>
      <c r="F103" s="37"/>
      <c r="G103" s="37"/>
      <c r="H103" s="72"/>
      <c r="I103" s="71"/>
      <c r="J103" s="80"/>
      <c r="K103" s="85"/>
      <c r="L103" s="111"/>
      <c r="M103" s="111"/>
      <c r="N103" s="165"/>
      <c r="O103" s="166"/>
      <c r="P103" s="167"/>
      <c r="Q103" s="168"/>
      <c r="R103" s="169"/>
    </row>
    <row r="104" spans="1:18" ht="18.75" customHeight="1">
      <c r="A104" s="26"/>
      <c r="B104" s="111"/>
      <c r="C104" s="111"/>
      <c r="D104" s="111"/>
      <c r="E104" s="46"/>
      <c r="F104" s="37"/>
      <c r="G104" s="37"/>
      <c r="H104" s="72"/>
      <c r="I104" s="71"/>
      <c r="J104" s="80"/>
      <c r="K104" s="85"/>
      <c r="L104" s="111"/>
      <c r="M104" s="111"/>
      <c r="N104" s="165"/>
      <c r="O104" s="166"/>
      <c r="P104" s="167"/>
      <c r="Q104" s="168"/>
      <c r="R104" s="169"/>
    </row>
    <row r="105" spans="1:18" ht="18.75" customHeight="1">
      <c r="A105" s="26"/>
      <c r="B105" s="111"/>
      <c r="C105" s="111"/>
      <c r="D105" s="111"/>
      <c r="E105" s="46"/>
      <c r="F105" s="37"/>
      <c r="G105" s="37"/>
      <c r="H105" s="72"/>
      <c r="I105" s="71"/>
      <c r="J105" s="80"/>
      <c r="K105" s="85"/>
      <c r="L105" s="111"/>
      <c r="M105" s="111"/>
      <c r="N105" s="165"/>
      <c r="O105" s="166"/>
      <c r="P105" s="167"/>
      <c r="Q105" s="168"/>
      <c r="R105" s="169"/>
    </row>
    <row r="106" spans="1:18" ht="18.75" customHeight="1">
      <c r="A106" s="26"/>
      <c r="B106" s="111"/>
      <c r="C106" s="111"/>
      <c r="D106" s="111"/>
      <c r="E106" s="46"/>
      <c r="F106" s="37"/>
      <c r="G106" s="37"/>
      <c r="H106" s="72"/>
      <c r="I106" s="71"/>
      <c r="J106" s="80"/>
      <c r="K106" s="85"/>
      <c r="L106" s="111"/>
      <c r="M106" s="111"/>
      <c r="N106" s="165"/>
      <c r="O106" s="166"/>
      <c r="P106" s="167"/>
      <c r="Q106" s="168" t="s">
        <v>76</v>
      </c>
      <c r="R106" s="169"/>
    </row>
    <row r="107" spans="1:18" ht="18.75" customHeight="1">
      <c r="A107" s="26"/>
      <c r="B107" s="111"/>
      <c r="C107" s="111"/>
      <c r="D107" s="111"/>
      <c r="E107" s="46"/>
      <c r="F107" s="37"/>
      <c r="G107" s="37"/>
      <c r="H107" s="72"/>
      <c r="I107" s="71"/>
      <c r="J107" s="80"/>
      <c r="K107" s="85"/>
      <c r="L107" s="111"/>
      <c r="M107" s="111"/>
      <c r="N107" s="165"/>
      <c r="O107" s="166"/>
      <c r="P107" s="167"/>
      <c r="Q107" s="168"/>
      <c r="R107" s="169"/>
    </row>
    <row r="108" spans="1:18" ht="18.75" customHeight="1" thickBot="1">
      <c r="A108" s="27"/>
      <c r="B108" s="195"/>
      <c r="C108" s="195"/>
      <c r="D108" s="195"/>
      <c r="E108" s="76"/>
      <c r="F108" s="38"/>
      <c r="G108" s="38"/>
      <c r="H108" s="73"/>
      <c r="I108" s="74"/>
      <c r="J108" s="81"/>
      <c r="K108" s="86"/>
      <c r="L108" s="195"/>
      <c r="M108" s="195"/>
      <c r="N108" s="228"/>
      <c r="O108" s="229"/>
      <c r="P108" s="230"/>
      <c r="Q108" s="250"/>
      <c r="R108" s="251"/>
    </row>
    <row r="109" spans="1:18" ht="13.5" thickBot="1">
      <c r="A109" s="2"/>
      <c r="B109" s="2"/>
      <c r="C109" s="2"/>
      <c r="D109" s="2"/>
      <c r="E109" s="2"/>
      <c r="F109" s="2"/>
      <c r="G109" s="2"/>
      <c r="H109" s="2"/>
      <c r="I109" s="2"/>
      <c r="J109" s="15"/>
      <c r="K109" s="15"/>
      <c r="L109" s="2"/>
      <c r="M109" s="2"/>
      <c r="N109" s="2"/>
      <c r="O109" s="2"/>
      <c r="P109" s="2"/>
      <c r="Q109" s="2"/>
      <c r="R109" s="2"/>
    </row>
    <row r="110" spans="1:18" ht="12.75">
      <c r="A110" s="246" t="s">
        <v>58</v>
      </c>
      <c r="B110" s="180"/>
      <c r="C110" s="180"/>
      <c r="D110" s="180"/>
      <c r="E110" s="180"/>
      <c r="F110" s="180"/>
      <c r="G110" s="180"/>
      <c r="H110" s="180"/>
      <c r="I110" s="181"/>
      <c r="J110" s="15"/>
      <c r="K110" s="15"/>
      <c r="L110" s="2"/>
      <c r="M110" s="2"/>
      <c r="N110" s="2"/>
      <c r="O110" s="2"/>
      <c r="P110" s="2"/>
      <c r="Q110" s="2"/>
      <c r="R110" s="2"/>
    </row>
    <row r="111" spans="1:18" ht="53.25" customHeight="1">
      <c r="A111" s="20" t="s">
        <v>60</v>
      </c>
      <c r="B111" s="192" t="s">
        <v>54</v>
      </c>
      <c r="C111" s="192"/>
      <c r="D111" s="192"/>
      <c r="E111" s="185" t="s">
        <v>70</v>
      </c>
      <c r="F111" s="186"/>
      <c r="G111" s="187"/>
      <c r="H111" s="185" t="s">
        <v>61</v>
      </c>
      <c r="I111" s="198"/>
      <c r="J111" s="15"/>
      <c r="K111" s="15"/>
      <c r="L111" s="2"/>
      <c r="M111" s="2"/>
      <c r="N111" s="2"/>
      <c r="O111" s="2"/>
      <c r="P111" s="2"/>
      <c r="Q111" s="2"/>
      <c r="R111" s="2"/>
    </row>
    <row r="112" spans="1:18" ht="12.75">
      <c r="A112" s="40"/>
      <c r="B112" s="21" t="s">
        <v>3</v>
      </c>
      <c r="C112" s="21" t="s">
        <v>4</v>
      </c>
      <c r="D112" s="21" t="s">
        <v>5</v>
      </c>
      <c r="E112" s="58" t="s">
        <v>65</v>
      </c>
      <c r="F112" s="59" t="s">
        <v>66</v>
      </c>
      <c r="G112" s="59" t="s">
        <v>68</v>
      </c>
      <c r="H112" s="21" t="s">
        <v>6</v>
      </c>
      <c r="I112" s="22" t="s">
        <v>7</v>
      </c>
      <c r="J112" s="15"/>
      <c r="K112" s="15"/>
      <c r="L112" s="2"/>
      <c r="M112" s="2"/>
      <c r="N112" s="2"/>
      <c r="O112" s="2"/>
      <c r="P112" s="2"/>
      <c r="Q112" s="2"/>
      <c r="R112" s="2"/>
    </row>
    <row r="113" spans="1:18" ht="18.75" customHeight="1" thickBot="1">
      <c r="A113" s="23">
        <f>SUM(B113:D113)</f>
        <v>0</v>
      </c>
      <c r="B113" s="82">
        <f>COUNTIF(B70:B108,"basso")</f>
        <v>0</v>
      </c>
      <c r="C113" s="82">
        <f>COUNTIF(B70:B108,"medio")</f>
        <v>0</v>
      </c>
      <c r="D113" s="82">
        <f>COUNTIF(B70:B108,"alto")</f>
        <v>0</v>
      </c>
      <c r="E113" s="56">
        <f>SUM(E70:E108)</f>
        <v>200</v>
      </c>
      <c r="F113" s="56">
        <f>SUM(F70:F108)</f>
        <v>200</v>
      </c>
      <c r="G113" s="56">
        <f>SUM(E113:F113)</f>
        <v>400</v>
      </c>
      <c r="H113" s="82">
        <f>COUNTIF(H70:H108,"OP")</f>
        <v>0</v>
      </c>
      <c r="I113" s="83">
        <f>COUNTIF(H70:H108,"TLS")</f>
        <v>0</v>
      </c>
      <c r="J113" s="15"/>
      <c r="K113" s="15"/>
      <c r="L113" s="2"/>
      <c r="M113" s="2"/>
      <c r="N113" s="2"/>
      <c r="O113" s="2"/>
      <c r="P113" s="2"/>
      <c r="Q113" s="2"/>
      <c r="R113" s="2"/>
    </row>
    <row r="114" spans="1:18" ht="14.25" customHeight="1" thickBot="1">
      <c r="A114" s="2"/>
      <c r="B114" s="2"/>
      <c r="C114" s="5"/>
      <c r="D114" s="5"/>
      <c r="E114" s="5"/>
      <c r="F114" s="5"/>
      <c r="G114" s="5"/>
      <c r="H114" s="5"/>
      <c r="I114" s="5"/>
      <c r="J114" s="15"/>
      <c r="K114" s="15"/>
      <c r="L114" s="5"/>
      <c r="M114" s="5"/>
      <c r="N114" s="5"/>
      <c r="O114" s="5"/>
      <c r="P114" s="8"/>
      <c r="Q114" s="8"/>
      <c r="R114" s="8"/>
    </row>
    <row r="115" spans="1:18" ht="14.25" customHeight="1" thickBot="1">
      <c r="A115" s="222" t="s">
        <v>62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4"/>
    </row>
    <row r="116" spans="1:18" ht="48" customHeight="1">
      <c r="A116" s="244" t="s">
        <v>55</v>
      </c>
      <c r="B116" s="209" t="s">
        <v>71</v>
      </c>
      <c r="C116" s="210"/>
      <c r="D116" s="210"/>
      <c r="E116" s="210"/>
      <c r="F116" s="218"/>
      <c r="G116" s="218" t="s">
        <v>56</v>
      </c>
      <c r="H116" s="209" t="s">
        <v>72</v>
      </c>
      <c r="I116" s="210"/>
      <c r="J116" s="210"/>
      <c r="K116" s="218"/>
      <c r="L116" s="218" t="s">
        <v>57</v>
      </c>
      <c r="M116" s="209" t="s">
        <v>75</v>
      </c>
      <c r="N116" s="210"/>
      <c r="O116" s="210"/>
      <c r="P116" s="210"/>
      <c r="Q116" s="210"/>
      <c r="R116" s="211"/>
    </row>
    <row r="117" spans="1:18" ht="14.25" customHeight="1">
      <c r="A117" s="113"/>
      <c r="B117" s="207" t="s">
        <v>65</v>
      </c>
      <c r="C117" s="207"/>
      <c r="D117" s="207"/>
      <c r="E117" s="59" t="s">
        <v>66</v>
      </c>
      <c r="F117" s="59" t="s">
        <v>68</v>
      </c>
      <c r="G117" s="219"/>
      <c r="H117" s="245" t="s">
        <v>65</v>
      </c>
      <c r="I117" s="245"/>
      <c r="J117" s="59" t="s">
        <v>66</v>
      </c>
      <c r="K117" s="66" t="s">
        <v>68</v>
      </c>
      <c r="L117" s="219"/>
      <c r="M117" s="70" t="s">
        <v>65</v>
      </c>
      <c r="N117" s="212" t="s">
        <v>66</v>
      </c>
      <c r="O117" s="214"/>
      <c r="P117" s="215"/>
      <c r="Q117" s="212" t="s">
        <v>68</v>
      </c>
      <c r="R117" s="213"/>
    </row>
    <row r="118" spans="1:18" ht="18.75" customHeight="1" thickBot="1">
      <c r="A118" s="23">
        <f>_xlfn.COUNTIFS(I70:I108,"&gt;59",J70:J108,"No")</f>
        <v>1</v>
      </c>
      <c r="B118" s="208">
        <f>_xlfn.SUMIFS(E70:E108,I70:I108,"&gt;59",J70:J108,"NO")</f>
        <v>100</v>
      </c>
      <c r="C118" s="208"/>
      <c r="D118" s="208"/>
      <c r="E118" s="69">
        <f>SUMIF(I70:I108,"&gt;59",F70:F108)</f>
        <v>100</v>
      </c>
      <c r="F118" s="69">
        <f>SUM(B118:E118)</f>
        <v>200</v>
      </c>
      <c r="G118" s="69">
        <f>COUNTIF(J70:J108,"Sì")</f>
        <v>0</v>
      </c>
      <c r="H118" s="231">
        <f>SUMIF(J70:J108,"Sì",E70:E108)</f>
        <v>0</v>
      </c>
      <c r="I118" s="232"/>
      <c r="J118" s="68">
        <f>SUMIF(J70:J108,"Sì",F70:F108)</f>
        <v>0</v>
      </c>
      <c r="K118" s="78">
        <f>SUM(H118:J118)</f>
        <v>0</v>
      </c>
      <c r="L118" s="67">
        <f>COUNTIF(I70:I108,"&lt;60")</f>
        <v>1</v>
      </c>
      <c r="M118" s="69">
        <f>_xlfn.SUMIFS(E70:E108,I70:I108,"&lt;60",J70:J108,"NO")</f>
        <v>100</v>
      </c>
      <c r="N118" s="216">
        <f>_xlfn.SUMIFS(F70:F108,I70:I108,"&lt;60",J70:J108,"NO")</f>
        <v>100</v>
      </c>
      <c r="O118" s="216"/>
      <c r="P118" s="216"/>
      <c r="Q118" s="208">
        <f>SUM(M118:P118)</f>
        <v>200</v>
      </c>
      <c r="R118" s="217"/>
    </row>
    <row r="119" spans="1:18" ht="14.25" customHeight="1">
      <c r="A119" s="2"/>
      <c r="B119" s="2"/>
      <c r="C119" s="5"/>
      <c r="D119" s="5"/>
      <c r="E119" s="5"/>
      <c r="F119" s="5"/>
      <c r="G119" s="5"/>
      <c r="H119" s="5"/>
      <c r="I119" s="5"/>
      <c r="J119" s="15"/>
      <c r="K119" s="15"/>
      <c r="L119" s="5"/>
      <c r="M119" s="5"/>
      <c r="N119" s="5"/>
      <c r="O119" s="5"/>
      <c r="P119" s="8"/>
      <c r="Q119" s="8"/>
      <c r="R119" s="8"/>
    </row>
    <row r="120" spans="1:18" ht="19.5" customHeight="1">
      <c r="A120" s="24" t="s">
        <v>9</v>
      </c>
      <c r="B120" s="243"/>
      <c r="C120" s="243"/>
      <c r="D120" s="24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 t="s">
        <v>10</v>
      </c>
      <c r="D122" s="2"/>
      <c r="E122" s="2"/>
      <c r="F122" s="2"/>
      <c r="G122" s="2"/>
      <c r="H122" s="2"/>
      <c r="I122" s="2"/>
      <c r="J122" s="2"/>
      <c r="K122" s="2"/>
      <c r="L122" s="2"/>
      <c r="M122" s="2" t="s">
        <v>11</v>
      </c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9.5" customHeight="1">
      <c r="A124" s="2"/>
      <c r="B124" s="2"/>
      <c r="C124" s="203"/>
      <c r="D124" s="203"/>
      <c r="E124" s="203"/>
      <c r="F124" s="203"/>
      <c r="G124" s="203"/>
      <c r="H124" s="203"/>
      <c r="I124" s="203"/>
      <c r="J124" s="203"/>
      <c r="K124" s="2"/>
      <c r="L124" s="2"/>
      <c r="M124" s="203"/>
      <c r="N124" s="203"/>
      <c r="O124" s="203"/>
      <c r="P124" s="203"/>
      <c r="Q124" s="203"/>
      <c r="R124" s="2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</sheetData>
  <sheetProtection selectLockedCells="1"/>
  <protectedRanges>
    <protectedRange password="D255" sqref="G3 P9:R9 D70 A1:D1 F70:I83 D71:E83 G5 D3:E3 D5:E5 F8:G8 D37 O3:Q3 O5:Q5 D8 O8:Q8 N21:R25 L21:L25 L37:R57 A84:I108 D38:E57 A37:C57 F37:I57 A70:C83 L70:R108" name="Intervallo1"/>
  </protectedRanges>
  <mergeCells count="375">
    <mergeCell ref="O5:R5"/>
    <mergeCell ref="Q56:R56"/>
    <mergeCell ref="Q41:R41"/>
    <mergeCell ref="L42:M42"/>
    <mergeCell ref="V20:V21"/>
    <mergeCell ref="X62:Z62"/>
    <mergeCell ref="T18:V18"/>
    <mergeCell ref="T19:V19"/>
    <mergeCell ref="T20:T21"/>
    <mergeCell ref="U20:U21"/>
    <mergeCell ref="I48:J48"/>
    <mergeCell ref="X60:Z60"/>
    <mergeCell ref="AA60:AB60"/>
    <mergeCell ref="X61:Z61"/>
    <mergeCell ref="AA61:AB61"/>
    <mergeCell ref="K67:K68"/>
    <mergeCell ref="AA62:AB62"/>
    <mergeCell ref="T58:AB58"/>
    <mergeCell ref="T59:V59"/>
    <mergeCell ref="W59:AB59"/>
    <mergeCell ref="Q39:R39"/>
    <mergeCell ref="L50:M50"/>
    <mergeCell ref="N37:P37"/>
    <mergeCell ref="L16:M16"/>
    <mergeCell ref="L17:M17"/>
    <mergeCell ref="Q37:R37"/>
    <mergeCell ref="L47:M47"/>
    <mergeCell ref="N47:P47"/>
    <mergeCell ref="E1:R1"/>
    <mergeCell ref="A10:R10"/>
    <mergeCell ref="L14:M14"/>
    <mergeCell ref="A14:K14"/>
    <mergeCell ref="D3:G3"/>
    <mergeCell ref="L12:R12"/>
    <mergeCell ref="L13:M13"/>
    <mergeCell ref="N13:Q13"/>
    <mergeCell ref="D8:G8"/>
    <mergeCell ref="O3:R3"/>
    <mergeCell ref="L108:M108"/>
    <mergeCell ref="N108:P108"/>
    <mergeCell ref="Q108:R108"/>
    <mergeCell ref="N50:P50"/>
    <mergeCell ref="L37:M37"/>
    <mergeCell ref="L102:M102"/>
    <mergeCell ref="L107:M107"/>
    <mergeCell ref="N107:P107"/>
    <mergeCell ref="Q107:R107"/>
    <mergeCell ref="L106:M106"/>
    <mergeCell ref="N102:P102"/>
    <mergeCell ref="Q102:R102"/>
    <mergeCell ref="A17:K17"/>
    <mergeCell ref="L98:M98"/>
    <mergeCell ref="N98:P98"/>
    <mergeCell ref="Q98:R98"/>
    <mergeCell ref="A31:R31"/>
    <mergeCell ref="L100:M100"/>
    <mergeCell ref="Q55:R55"/>
    <mergeCell ref="Q38:R38"/>
    <mergeCell ref="L80:M80"/>
    <mergeCell ref="N80:P80"/>
    <mergeCell ref="Q80:R80"/>
    <mergeCell ref="Q99:R99"/>
    <mergeCell ref="L78:M78"/>
    <mergeCell ref="N78:P78"/>
    <mergeCell ref="Q78:R78"/>
    <mergeCell ref="L99:M99"/>
    <mergeCell ref="N99:P99"/>
    <mergeCell ref="N100:P100"/>
    <mergeCell ref="Q79:R79"/>
    <mergeCell ref="Q100:R100"/>
    <mergeCell ref="Q92:R92"/>
    <mergeCell ref="L81:M81"/>
    <mergeCell ref="N81:P81"/>
    <mergeCell ref="Q81:R81"/>
    <mergeCell ref="L82:M82"/>
    <mergeCell ref="Q82:R82"/>
    <mergeCell ref="L79:M79"/>
    <mergeCell ref="A116:A117"/>
    <mergeCell ref="B111:D111"/>
    <mergeCell ref="L104:M104"/>
    <mergeCell ref="N104:P104"/>
    <mergeCell ref="Q104:R104"/>
    <mergeCell ref="Q101:R101"/>
    <mergeCell ref="B116:F116"/>
    <mergeCell ref="H116:K116"/>
    <mergeCell ref="H117:I117"/>
    <mergeCell ref="L116:L117"/>
    <mergeCell ref="L83:M83"/>
    <mergeCell ref="N83:P83"/>
    <mergeCell ref="Q83:R83"/>
    <mergeCell ref="B91:D91"/>
    <mergeCell ref="N82:P82"/>
    <mergeCell ref="N89:P89"/>
    <mergeCell ref="Q89:R89"/>
    <mergeCell ref="B90:D90"/>
    <mergeCell ref="B88:D88"/>
    <mergeCell ref="N88:P88"/>
    <mergeCell ref="Q96:R96"/>
    <mergeCell ref="Q95:R95"/>
    <mergeCell ref="L93:M93"/>
    <mergeCell ref="N93:P93"/>
    <mergeCell ref="Q93:R93"/>
    <mergeCell ref="L91:M91"/>
    <mergeCell ref="N91:P91"/>
    <mergeCell ref="Q91:R91"/>
    <mergeCell ref="L92:M92"/>
    <mergeCell ref="N92:P92"/>
    <mergeCell ref="B120:D120"/>
    <mergeCell ref="L94:M94"/>
    <mergeCell ref="L95:M95"/>
    <mergeCell ref="L105:M105"/>
    <mergeCell ref="N105:P105"/>
    <mergeCell ref="Q105:R105"/>
    <mergeCell ref="Q103:R103"/>
    <mergeCell ref="L101:M101"/>
    <mergeCell ref="N101:P101"/>
    <mergeCell ref="N95:P95"/>
    <mergeCell ref="Q88:R88"/>
    <mergeCell ref="B89:D89"/>
    <mergeCell ref="L89:M89"/>
    <mergeCell ref="Q94:R94"/>
    <mergeCell ref="L90:M90"/>
    <mergeCell ref="N90:P90"/>
    <mergeCell ref="Q90:R90"/>
    <mergeCell ref="B92:D92"/>
    <mergeCell ref="Q86:R86"/>
    <mergeCell ref="L87:M87"/>
    <mergeCell ref="N87:P87"/>
    <mergeCell ref="Q87:R87"/>
    <mergeCell ref="L88:M88"/>
    <mergeCell ref="L97:M97"/>
    <mergeCell ref="N97:P97"/>
    <mergeCell ref="Q97:R97"/>
    <mergeCell ref="L96:M96"/>
    <mergeCell ref="N96:P96"/>
    <mergeCell ref="M124:Q124"/>
    <mergeCell ref="Q54:R54"/>
    <mergeCell ref="L36:M36"/>
    <mergeCell ref="N36:P36"/>
    <mergeCell ref="L48:M48"/>
    <mergeCell ref="B49:D49"/>
    <mergeCell ref="I49:J49"/>
    <mergeCell ref="L49:M49"/>
    <mergeCell ref="L86:M86"/>
    <mergeCell ref="N86:P86"/>
    <mergeCell ref="Q75:R75"/>
    <mergeCell ref="A64:R64"/>
    <mergeCell ref="Q70:R70"/>
    <mergeCell ref="L75:M75"/>
    <mergeCell ref="I67:I68"/>
    <mergeCell ref="A66:J66"/>
    <mergeCell ref="L74:M74"/>
    <mergeCell ref="B73:D73"/>
    <mergeCell ref="Q49:R49"/>
    <mergeCell ref="N74:P74"/>
    <mergeCell ref="N75:P75"/>
    <mergeCell ref="N76:P76"/>
    <mergeCell ref="N77:P77"/>
    <mergeCell ref="N69:P69"/>
    <mergeCell ref="Q71:R71"/>
    <mergeCell ref="Q72:R72"/>
    <mergeCell ref="Q73:R73"/>
    <mergeCell ref="Q74:R74"/>
    <mergeCell ref="N71:P71"/>
    <mergeCell ref="N72:P72"/>
    <mergeCell ref="H118:I118"/>
    <mergeCell ref="Q84:R84"/>
    <mergeCell ref="L85:M85"/>
    <mergeCell ref="N85:P85"/>
    <mergeCell ref="Q85:R85"/>
    <mergeCell ref="L77:M77"/>
    <mergeCell ref="Q76:R76"/>
    <mergeCell ref="Q77:R77"/>
    <mergeCell ref="L103:M103"/>
    <mergeCell ref="N103:P103"/>
    <mergeCell ref="N94:P94"/>
    <mergeCell ref="N79:P79"/>
    <mergeCell ref="G116:G117"/>
    <mergeCell ref="L68:M68"/>
    <mergeCell ref="L69:M69"/>
    <mergeCell ref="L70:M70"/>
    <mergeCell ref="A115:R115"/>
    <mergeCell ref="N70:P70"/>
    <mergeCell ref="M116:R116"/>
    <mergeCell ref="Q117:R117"/>
    <mergeCell ref="N117:P117"/>
    <mergeCell ref="B105:D105"/>
    <mergeCell ref="N118:P118"/>
    <mergeCell ref="Q118:R118"/>
    <mergeCell ref="B106:D106"/>
    <mergeCell ref="A110:I110"/>
    <mergeCell ref="N106:P106"/>
    <mergeCell ref="Q106:R106"/>
    <mergeCell ref="N45:P45"/>
    <mergeCell ref="Q45:R45"/>
    <mergeCell ref="L46:M46"/>
    <mergeCell ref="N46:P46"/>
    <mergeCell ref="Q46:R46"/>
    <mergeCell ref="L73:M73"/>
    <mergeCell ref="Q50:R50"/>
    <mergeCell ref="N49:P49"/>
    <mergeCell ref="N56:P56"/>
    <mergeCell ref="L72:M72"/>
    <mergeCell ref="C124:J124"/>
    <mergeCell ref="A1:D1"/>
    <mergeCell ref="B107:D107"/>
    <mergeCell ref="B108:D108"/>
    <mergeCell ref="H111:I111"/>
    <mergeCell ref="E111:G111"/>
    <mergeCell ref="B46:D46"/>
    <mergeCell ref="I46:J46"/>
    <mergeCell ref="B117:D117"/>
    <mergeCell ref="B118:D118"/>
    <mergeCell ref="N44:P44"/>
    <mergeCell ref="Q44:R44"/>
    <mergeCell ref="B45:D45"/>
    <mergeCell ref="I45:J45"/>
    <mergeCell ref="B48:D48"/>
    <mergeCell ref="Q68:R69"/>
    <mergeCell ref="N67:P68"/>
    <mergeCell ref="Q67:R67"/>
    <mergeCell ref="I53:J53"/>
    <mergeCell ref="Q48:R48"/>
    <mergeCell ref="B103:D103"/>
    <mergeCell ref="B104:D104"/>
    <mergeCell ref="Q42:R42"/>
    <mergeCell ref="Q43:R43"/>
    <mergeCell ref="I44:J44"/>
    <mergeCell ref="L44:M44"/>
    <mergeCell ref="L71:M71"/>
    <mergeCell ref="L45:M45"/>
    <mergeCell ref="Q47:R47"/>
    <mergeCell ref="N48:P48"/>
    <mergeCell ref="B101:D101"/>
    <mergeCell ref="B102:D102"/>
    <mergeCell ref="N42:P42"/>
    <mergeCell ref="I43:J43"/>
    <mergeCell ref="L43:M43"/>
    <mergeCell ref="N43:P43"/>
    <mergeCell ref="L67:M67"/>
    <mergeCell ref="B47:D47"/>
    <mergeCell ref="N55:P55"/>
    <mergeCell ref="L56:M56"/>
    <mergeCell ref="B99:D99"/>
    <mergeCell ref="B100:D100"/>
    <mergeCell ref="H59:I60"/>
    <mergeCell ref="K66:R66"/>
    <mergeCell ref="L84:M84"/>
    <mergeCell ref="N84:P84"/>
    <mergeCell ref="N73:P73"/>
    <mergeCell ref="B94:D94"/>
    <mergeCell ref="B95:D95"/>
    <mergeCell ref="B96:D96"/>
    <mergeCell ref="B97:D97"/>
    <mergeCell ref="B98:D98"/>
    <mergeCell ref="B67:D68"/>
    <mergeCell ref="B85:D85"/>
    <mergeCell ref="B86:D86"/>
    <mergeCell ref="B87:D87"/>
    <mergeCell ref="B82:D82"/>
    <mergeCell ref="B83:D83"/>
    <mergeCell ref="B93:D93"/>
    <mergeCell ref="B77:D77"/>
    <mergeCell ref="B78:D78"/>
    <mergeCell ref="B84:D84"/>
    <mergeCell ref="N51:P51"/>
    <mergeCell ref="Q51:R51"/>
    <mergeCell ref="B81:D81"/>
    <mergeCell ref="I54:J54"/>
    <mergeCell ref="I55:J55"/>
    <mergeCell ref="I56:J56"/>
    <mergeCell ref="B54:D54"/>
    <mergeCell ref="B55:D55"/>
    <mergeCell ref="L76:M76"/>
    <mergeCell ref="B56:D56"/>
    <mergeCell ref="N52:P52"/>
    <mergeCell ref="Q52:R52"/>
    <mergeCell ref="L53:M53"/>
    <mergeCell ref="N53:P53"/>
    <mergeCell ref="L54:M54"/>
    <mergeCell ref="N54:P54"/>
    <mergeCell ref="Q53:R53"/>
    <mergeCell ref="I52:J52"/>
    <mergeCell ref="B79:D79"/>
    <mergeCell ref="B80:D80"/>
    <mergeCell ref="D5:G5"/>
    <mergeCell ref="L52:M52"/>
    <mergeCell ref="L51:M51"/>
    <mergeCell ref="E59:G59"/>
    <mergeCell ref="L55:M55"/>
    <mergeCell ref="L39:M39"/>
    <mergeCell ref="B71:D71"/>
    <mergeCell ref="B72:D72"/>
    <mergeCell ref="B74:D74"/>
    <mergeCell ref="B75:D75"/>
    <mergeCell ref="B76:D76"/>
    <mergeCell ref="E68:G68"/>
    <mergeCell ref="E60:G60"/>
    <mergeCell ref="B59:D60"/>
    <mergeCell ref="A58:I58"/>
    <mergeCell ref="B69:D69"/>
    <mergeCell ref="B70:D70"/>
    <mergeCell ref="A67:A68"/>
    <mergeCell ref="I47:J47"/>
    <mergeCell ref="L18:R18"/>
    <mergeCell ref="L19:R19"/>
    <mergeCell ref="L20:M20"/>
    <mergeCell ref="L23:M23"/>
    <mergeCell ref="E67:G67"/>
    <mergeCell ref="L41:M41"/>
    <mergeCell ref="N41:P41"/>
    <mergeCell ref="I51:J51"/>
    <mergeCell ref="A21:K21"/>
    <mergeCell ref="A22:K22"/>
    <mergeCell ref="A23:K23"/>
    <mergeCell ref="A24:K24"/>
    <mergeCell ref="A25:K25"/>
    <mergeCell ref="B37:D37"/>
    <mergeCell ref="I41:J41"/>
    <mergeCell ref="B38:D38"/>
    <mergeCell ref="I39:J39"/>
    <mergeCell ref="I42:J42"/>
    <mergeCell ref="L21:M21"/>
    <mergeCell ref="L22:M22"/>
    <mergeCell ref="N14:Q14"/>
    <mergeCell ref="L27:M27"/>
    <mergeCell ref="N27:Q27"/>
    <mergeCell ref="N25:Q25"/>
    <mergeCell ref="N20:Q20"/>
    <mergeCell ref="N21:Q21"/>
    <mergeCell ref="N40:P40"/>
    <mergeCell ref="Q40:R40"/>
    <mergeCell ref="L24:M24"/>
    <mergeCell ref="L25:M25"/>
    <mergeCell ref="N24:Q24"/>
    <mergeCell ref="N39:P39"/>
    <mergeCell ref="L38:M38"/>
    <mergeCell ref="N38:P38"/>
    <mergeCell ref="L35:M35"/>
    <mergeCell ref="N22:Q22"/>
    <mergeCell ref="N23:Q23"/>
    <mergeCell ref="A28:K29"/>
    <mergeCell ref="E35:G35"/>
    <mergeCell ref="L34:M34"/>
    <mergeCell ref="N34:P35"/>
    <mergeCell ref="A33:J33"/>
    <mergeCell ref="L28:R28"/>
    <mergeCell ref="L29:M29"/>
    <mergeCell ref="N29:Q29"/>
    <mergeCell ref="Q34:R34"/>
    <mergeCell ref="E34:G34"/>
    <mergeCell ref="B34:D35"/>
    <mergeCell ref="B36:D36"/>
    <mergeCell ref="Q35:R36"/>
    <mergeCell ref="K33:R33"/>
    <mergeCell ref="I38:J38"/>
    <mergeCell ref="A35:A36"/>
    <mergeCell ref="K34:K35"/>
    <mergeCell ref="B52:D52"/>
    <mergeCell ref="B53:D53"/>
    <mergeCell ref="B41:D41"/>
    <mergeCell ref="B42:D42"/>
    <mergeCell ref="B43:D43"/>
    <mergeCell ref="B44:D44"/>
    <mergeCell ref="B51:D51"/>
    <mergeCell ref="I50:J50"/>
    <mergeCell ref="L40:M40"/>
    <mergeCell ref="A59:A60"/>
    <mergeCell ref="I34:J35"/>
    <mergeCell ref="I36:J36"/>
    <mergeCell ref="I37:J37"/>
    <mergeCell ref="B40:D40"/>
    <mergeCell ref="I40:J40"/>
    <mergeCell ref="B39:D39"/>
    <mergeCell ref="B50:D50"/>
  </mergeCells>
  <printOptions horizontalCentered="1"/>
  <pageMargins left="0" right="0" top="0" bottom="0" header="0.5118110236220472" footer="0.5118110236220472"/>
  <pageSetup horizontalDpi="600" verticalDpi="600" orientation="portrait" paperSize="9" scale="60" r:id="rId1"/>
  <headerFooter alignWithMargins="0">
    <oddFooter>&amp;CPagina &amp;P di &amp;N</oddFooter>
  </headerFooter>
  <rowBreaks count="2" manualBreakCount="2">
    <brk id="63" max="17" man="1"/>
    <brk id="1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Enel.it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Enel.it</dc:creator>
  <cp:keywords/>
  <dc:description/>
  <cp:lastModifiedBy>Brugnetti Fabio</cp:lastModifiedBy>
  <cp:lastPrinted>2016-03-08T10:13:39Z</cp:lastPrinted>
  <dcterms:created xsi:type="dcterms:W3CDTF">2006-01-12T09:39:14Z</dcterms:created>
  <dcterms:modified xsi:type="dcterms:W3CDTF">2016-03-11T07:37:14Z</dcterms:modified>
  <cp:category/>
  <cp:version/>
  <cp:contentType/>
  <cp:contentStatus/>
</cp:coreProperties>
</file>